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ocuments\onedrive\Desktop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01 - Stavební část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'00 - Vedlejší a ostatní n...'!$C$82:$K$111</definedName>
    <definedName name="_xlnm.Print_Area" localSheetId="1">'00 - Vedlejší a ostatní n...'!$C$4:$J$39,'00 - Vedlejší a ostatní n...'!$C$45:$J$64,'00 - Vedlejší a ostatní n...'!$C$70:$K$111</definedName>
    <definedName name="_xlnm.Print_Titles" localSheetId="1">'00 - Vedlejší a ostatní n...'!$82:$82</definedName>
    <definedName name="_xlnm._FilterDatabase" localSheetId="2" hidden="1">'01 - Stavební část'!$C$91:$K$461</definedName>
    <definedName name="_xlnm.Print_Area" localSheetId="2">'01 - Stavební část'!$C$4:$J$39,'01 - Stavební část'!$C$45:$J$73,'01 - Stavební část'!$C$79:$K$461</definedName>
    <definedName name="_xlnm.Print_Titles" localSheetId="2">'01 - Stavební část'!$91:$91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459"/>
  <c r="BH459"/>
  <c r="BG459"/>
  <c r="BF459"/>
  <c r="T459"/>
  <c r="R459"/>
  <c r="P459"/>
  <c r="BI454"/>
  <c r="BH454"/>
  <c r="BG454"/>
  <c r="BF454"/>
  <c r="T454"/>
  <c r="R454"/>
  <c r="P454"/>
  <c r="BI447"/>
  <c r="BH447"/>
  <c r="BG447"/>
  <c r="BF447"/>
  <c r="T447"/>
  <c r="R447"/>
  <c r="P447"/>
  <c r="BI443"/>
  <c r="BH443"/>
  <c r="BG443"/>
  <c r="BF443"/>
  <c r="T443"/>
  <c r="R443"/>
  <c r="P443"/>
  <c r="BI436"/>
  <c r="BH436"/>
  <c r="BG436"/>
  <c r="BF436"/>
  <c r="T436"/>
  <c r="R436"/>
  <c r="P436"/>
  <c r="BI432"/>
  <c r="BH432"/>
  <c r="BG432"/>
  <c r="BF432"/>
  <c r="T432"/>
  <c r="R432"/>
  <c r="P432"/>
  <c r="BI427"/>
  <c r="BH427"/>
  <c r="BG427"/>
  <c r="BF427"/>
  <c r="T427"/>
  <c r="R427"/>
  <c r="P427"/>
  <c r="BI422"/>
  <c r="BH422"/>
  <c r="BG422"/>
  <c r="BF422"/>
  <c r="T422"/>
  <c r="R422"/>
  <c r="P422"/>
  <c r="BI417"/>
  <c r="BH417"/>
  <c r="BG417"/>
  <c r="BF417"/>
  <c r="T417"/>
  <c r="R417"/>
  <c r="P417"/>
  <c r="BI410"/>
  <c r="BH410"/>
  <c r="BG410"/>
  <c r="BF410"/>
  <c r="T410"/>
  <c r="R410"/>
  <c r="P410"/>
  <c r="BI405"/>
  <c r="BH405"/>
  <c r="BG405"/>
  <c r="BF405"/>
  <c r="T405"/>
  <c r="R405"/>
  <c r="P405"/>
  <c r="BI398"/>
  <c r="BH398"/>
  <c r="BG398"/>
  <c r="BF398"/>
  <c r="T398"/>
  <c r="R398"/>
  <c r="P398"/>
  <c r="BI394"/>
  <c r="BH394"/>
  <c r="BG394"/>
  <c r="BF394"/>
  <c r="T394"/>
  <c r="R394"/>
  <c r="P394"/>
  <c r="BI388"/>
  <c r="BH388"/>
  <c r="BG388"/>
  <c r="BF388"/>
  <c r="T388"/>
  <c r="R388"/>
  <c r="P388"/>
  <c r="BI382"/>
  <c r="BH382"/>
  <c r="BG382"/>
  <c r="BF382"/>
  <c r="T382"/>
  <c r="R382"/>
  <c r="P382"/>
  <c r="BI377"/>
  <c r="BH377"/>
  <c r="BG377"/>
  <c r="BF377"/>
  <c r="T377"/>
  <c r="T376"/>
  <c r="R377"/>
  <c r="R376"/>
  <c r="P377"/>
  <c r="P376"/>
  <c r="BI371"/>
  <c r="BH371"/>
  <c r="BG371"/>
  <c r="BF371"/>
  <c r="T371"/>
  <c r="R371"/>
  <c r="P371"/>
  <c r="BI366"/>
  <c r="BH366"/>
  <c r="BG366"/>
  <c r="BF366"/>
  <c r="T366"/>
  <c r="R366"/>
  <c r="P366"/>
  <c r="BI361"/>
  <c r="BH361"/>
  <c r="BG361"/>
  <c r="BF361"/>
  <c r="T361"/>
  <c r="R361"/>
  <c r="P361"/>
  <c r="BI356"/>
  <c r="BH356"/>
  <c r="BG356"/>
  <c r="BF356"/>
  <c r="T356"/>
  <c r="R356"/>
  <c r="P356"/>
  <c r="BI351"/>
  <c r="BH351"/>
  <c r="BG351"/>
  <c r="BF351"/>
  <c r="T351"/>
  <c r="R351"/>
  <c r="P351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3"/>
  <c r="BH333"/>
  <c r="BG333"/>
  <c r="BF333"/>
  <c r="T333"/>
  <c r="R333"/>
  <c r="P333"/>
  <c r="BI326"/>
  <c r="BH326"/>
  <c r="BG326"/>
  <c r="BF326"/>
  <c r="T326"/>
  <c r="R326"/>
  <c r="P326"/>
  <c r="BI320"/>
  <c r="BH320"/>
  <c r="BG320"/>
  <c r="BF320"/>
  <c r="T320"/>
  <c r="R320"/>
  <c r="P320"/>
  <c r="BI314"/>
  <c r="BH314"/>
  <c r="BG314"/>
  <c r="BF314"/>
  <c r="T314"/>
  <c r="R314"/>
  <c r="P314"/>
  <c r="BI308"/>
  <c r="BH308"/>
  <c r="BG308"/>
  <c r="BF308"/>
  <c r="T308"/>
  <c r="R308"/>
  <c r="P308"/>
  <c r="BI297"/>
  <c r="BH297"/>
  <c r="BG297"/>
  <c r="BF297"/>
  <c r="T297"/>
  <c r="R297"/>
  <c r="P297"/>
  <c r="BI288"/>
  <c r="BH288"/>
  <c r="BG288"/>
  <c r="BF288"/>
  <c r="T288"/>
  <c r="R288"/>
  <c r="P288"/>
  <c r="BI281"/>
  <c r="BH281"/>
  <c r="BG281"/>
  <c r="BF281"/>
  <c r="T281"/>
  <c r="R281"/>
  <c r="P281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4"/>
  <c r="BH254"/>
  <c r="BG254"/>
  <c r="BF254"/>
  <c r="T254"/>
  <c r="R254"/>
  <c r="P254"/>
  <c r="BI252"/>
  <c r="BH252"/>
  <c r="BG252"/>
  <c r="BF252"/>
  <c r="T252"/>
  <c r="R252"/>
  <c r="P252"/>
  <c r="BI246"/>
  <c r="BH246"/>
  <c r="BG246"/>
  <c r="BF246"/>
  <c r="T246"/>
  <c r="R246"/>
  <c r="P246"/>
  <c r="BI240"/>
  <c r="BH240"/>
  <c r="BG240"/>
  <c r="BF240"/>
  <c r="T240"/>
  <c r="R240"/>
  <c r="P240"/>
  <c r="BI227"/>
  <c r="BH227"/>
  <c r="BG227"/>
  <c r="BF227"/>
  <c r="T227"/>
  <c r="R227"/>
  <c r="P227"/>
  <c r="BI223"/>
  <c r="BH223"/>
  <c r="BG223"/>
  <c r="BF223"/>
  <c r="T223"/>
  <c r="R223"/>
  <c r="P223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88"/>
  <c r="BH188"/>
  <c r="BG188"/>
  <c r="BF188"/>
  <c r="T188"/>
  <c r="R188"/>
  <c r="P188"/>
  <c r="BI181"/>
  <c r="BH181"/>
  <c r="BG181"/>
  <c r="BF181"/>
  <c r="T181"/>
  <c r="R181"/>
  <c r="P181"/>
  <c r="BI174"/>
  <c r="BH174"/>
  <c r="BG174"/>
  <c r="BF174"/>
  <c r="T174"/>
  <c r="R174"/>
  <c r="P174"/>
  <c r="BI167"/>
  <c r="BH167"/>
  <c r="BG167"/>
  <c r="BF167"/>
  <c r="T167"/>
  <c r="R167"/>
  <c r="P167"/>
  <c r="BI158"/>
  <c r="BH158"/>
  <c r="BG158"/>
  <c r="BF158"/>
  <c r="T158"/>
  <c r="R158"/>
  <c r="P158"/>
  <c r="BI151"/>
  <c r="BH151"/>
  <c r="BG151"/>
  <c r="BF151"/>
  <c r="T151"/>
  <c r="T143"/>
  <c r="R151"/>
  <c r="R143"/>
  <c r="P151"/>
  <c r="P143"/>
  <c r="BI144"/>
  <c r="BH144"/>
  <c r="BG144"/>
  <c r="BF144"/>
  <c r="T144"/>
  <c r="R144"/>
  <c r="P144"/>
  <c r="BI136"/>
  <c r="BH136"/>
  <c r="BG136"/>
  <c r="BF136"/>
  <c r="T136"/>
  <c r="R136"/>
  <c r="P136"/>
  <c r="BI127"/>
  <c r="BH127"/>
  <c r="BG127"/>
  <c r="BF127"/>
  <c r="T127"/>
  <c r="R127"/>
  <c r="P127"/>
  <c r="BI123"/>
  <c r="BH123"/>
  <c r="BG123"/>
  <c r="BF123"/>
  <c r="T123"/>
  <c r="R123"/>
  <c r="P123"/>
  <c r="BI116"/>
  <c r="BH116"/>
  <c r="BG116"/>
  <c r="BF116"/>
  <c r="T116"/>
  <c r="R116"/>
  <c r="P116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86"/>
  <c r="E7"/>
  <c r="E82"/>
  <c i="2" r="J37"/>
  <c r="J36"/>
  <c i="1" r="AY55"/>
  <c i="2" r="J35"/>
  <c i="1" r="AX55"/>
  <c i="2" r="BI109"/>
  <c r="BH109"/>
  <c r="BG109"/>
  <c r="BF109"/>
  <c r="T109"/>
  <c r="T108"/>
  <c r="R109"/>
  <c r="R108"/>
  <c r="P109"/>
  <c r="P108"/>
  <c r="BI102"/>
  <c r="BH102"/>
  <c r="BG102"/>
  <c r="BF102"/>
  <c r="T102"/>
  <c r="T101"/>
  <c r="R102"/>
  <c r="R101"/>
  <c r="P102"/>
  <c r="P101"/>
  <c r="BI98"/>
  <c r="BH98"/>
  <c r="BG98"/>
  <c r="BF98"/>
  <c r="T98"/>
  <c r="R98"/>
  <c r="P98"/>
  <c r="BI92"/>
  <c r="BH92"/>
  <c r="BG92"/>
  <c r="BF92"/>
  <c r="T92"/>
  <c r="R92"/>
  <c r="P92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1" r="L50"/>
  <c r="AM50"/>
  <c r="AM49"/>
  <c r="L49"/>
  <c r="AM47"/>
  <c r="L47"/>
  <c r="L45"/>
  <c r="L44"/>
  <c i="3" r="J116"/>
  <c r="J246"/>
  <c r="BK252"/>
  <c r="J361"/>
  <c i="2" r="F35"/>
  <c i="3" r="BK326"/>
  <c r="J326"/>
  <c r="BK213"/>
  <c r="BK366"/>
  <c i="2" r="J102"/>
  <c i="3" r="BK454"/>
  <c r="J266"/>
  <c r="BK246"/>
  <c r="J454"/>
  <c r="BK217"/>
  <c r="BK240"/>
  <c r="BK346"/>
  <c r="J260"/>
  <c r="BK320"/>
  <c r="BK443"/>
  <c r="J127"/>
  <c r="J308"/>
  <c r="BK361"/>
  <c r="BK271"/>
  <c r="J271"/>
  <c r="BK377"/>
  <c r="BK95"/>
  <c r="J158"/>
  <c r="BK371"/>
  <c r="J346"/>
  <c i="2" r="BK98"/>
  <c r="J86"/>
  <c i="3" r="BK188"/>
  <c r="J443"/>
  <c r="J427"/>
  <c r="BK209"/>
  <c r="BK422"/>
  <c r="J314"/>
  <c r="J432"/>
  <c r="J217"/>
  <c r="J342"/>
  <c i="1" r="AS54"/>
  <c i="3" r="J333"/>
  <c i="2" r="F34"/>
  <c i="3" r="J394"/>
  <c r="J398"/>
  <c r="J196"/>
  <c i="2" r="J109"/>
  <c i="3" r="J436"/>
  <c r="BK266"/>
  <c r="BK333"/>
  <c r="J371"/>
  <c r="J356"/>
  <c r="J422"/>
  <c r="BK254"/>
  <c r="BK223"/>
  <c r="BK136"/>
  <c r="J410"/>
  <c r="J320"/>
  <c r="BK356"/>
  <c r="BK447"/>
  <c r="BK308"/>
  <c r="BK196"/>
  <c r="J213"/>
  <c r="BK417"/>
  <c r="BK459"/>
  <c r="BK167"/>
  <c r="BK260"/>
  <c r="J377"/>
  <c r="BK203"/>
  <c r="BK398"/>
  <c r="J203"/>
  <c r="BK200"/>
  <c r="J281"/>
  <c r="BK123"/>
  <c r="BK174"/>
  <c i="2" r="J34"/>
  <c i="3" r="BK436"/>
  <c r="J254"/>
  <c r="BK339"/>
  <c r="J262"/>
  <c r="J181"/>
  <c i="2" r="J92"/>
  <c i="3" r="BK432"/>
  <c r="BK227"/>
  <c r="BK351"/>
  <c i="2" r="F37"/>
  <c i="3" r="J388"/>
  <c r="BK388"/>
  <c r="J136"/>
  <c r="J351"/>
  <c r="J366"/>
  <c r="BK262"/>
  <c r="BK109"/>
  <c r="BK158"/>
  <c r="BK297"/>
  <c i="2" r="J98"/>
  <c i="3" r="J297"/>
  <c r="J209"/>
  <c r="BK127"/>
  <c r="J223"/>
  <c r="BK144"/>
  <c i="2" r="BK102"/>
  <c i="3" r="J240"/>
  <c r="J459"/>
  <c r="J95"/>
  <c r="BK314"/>
  <c r="BK427"/>
  <c i="2" r="BK109"/>
  <c i="3" r="BK281"/>
  <c r="J174"/>
  <c r="J102"/>
  <c r="BK342"/>
  <c r="J188"/>
  <c r="J339"/>
  <c i="2" r="BK86"/>
  <c i="3" r="J151"/>
  <c r="J144"/>
  <c r="J417"/>
  <c r="J227"/>
  <c r="BK102"/>
  <c r="J382"/>
  <c r="J167"/>
  <c r="BK116"/>
  <c r="J252"/>
  <c i="2" r="BK92"/>
  <c i="3" r="J288"/>
  <c r="J447"/>
  <c r="BK410"/>
  <c r="BK394"/>
  <c r="BK151"/>
  <c r="J109"/>
  <c r="BK288"/>
  <c r="J123"/>
  <c r="BK382"/>
  <c r="J405"/>
  <c r="BK181"/>
  <c r="J200"/>
  <c r="BK405"/>
  <c i="2" r="F36"/>
  <c i="3" l="1" r="BK94"/>
  <c r="J94"/>
  <c r="J61"/>
  <c r="R216"/>
  <c i="2" r="BK85"/>
  <c i="3" r="R94"/>
  <c r="R157"/>
  <c r="BK187"/>
  <c r="J187"/>
  <c r="J64"/>
  <c r="R187"/>
  <c r="P338"/>
  <c i="2" r="P85"/>
  <c r="P84"/>
  <c r="P83"/>
  <c i="1" r="AU55"/>
  <c i="3" r="BK157"/>
  <c r="J157"/>
  <c r="J63"/>
  <c r="T216"/>
  <c i="2" r="R85"/>
  <c r="R84"/>
  <c r="R83"/>
  <c i="3" r="T94"/>
  <c r="P157"/>
  <c r="T157"/>
  <c r="P187"/>
  <c r="T187"/>
  <c r="T338"/>
  <c r="BK381"/>
  <c r="J381"/>
  <c r="J69"/>
  <c r="T381"/>
  <c r="P397"/>
  <c r="BK435"/>
  <c r="J435"/>
  <c r="J71"/>
  <c r="T435"/>
  <c r="P446"/>
  <c i="2" r="T85"/>
  <c r="T84"/>
  <c r="T83"/>
  <c i="3" r="BK216"/>
  <c r="J216"/>
  <c r="J65"/>
  <c r="BK338"/>
  <c r="J338"/>
  <c r="J66"/>
  <c r="P381"/>
  <c r="R381"/>
  <c r="T397"/>
  <c r="R435"/>
  <c r="R446"/>
  <c r="P94"/>
  <c r="P216"/>
  <c r="R338"/>
  <c r="BK397"/>
  <c r="J397"/>
  <c r="J70"/>
  <c r="R397"/>
  <c r="P435"/>
  <c r="BK446"/>
  <c r="J446"/>
  <c r="J72"/>
  <c r="T446"/>
  <c r="BK143"/>
  <c r="J143"/>
  <c r="J62"/>
  <c r="BK376"/>
  <c r="J376"/>
  <c r="J67"/>
  <c i="2" r="BK108"/>
  <c r="J108"/>
  <c r="J63"/>
  <c r="BK101"/>
  <c r="J101"/>
  <c r="J62"/>
  <c i="3" r="J52"/>
  <c r="F89"/>
  <c r="BE95"/>
  <c r="BE102"/>
  <c r="BE116"/>
  <c r="BE196"/>
  <c r="BE254"/>
  <c r="BE262"/>
  <c r="BE333"/>
  <c r="BE394"/>
  <c r="BE454"/>
  <c r="BE459"/>
  <c r="BE151"/>
  <c r="BE314"/>
  <c r="BE339"/>
  <c r="BE213"/>
  <c r="BE223"/>
  <c r="BE308"/>
  <c r="BE320"/>
  <c r="BE417"/>
  <c r="BE422"/>
  <c r="BE436"/>
  <c i="2" r="J85"/>
  <c r="J61"/>
  <c i="3" r="BE123"/>
  <c r="BE158"/>
  <c r="BE167"/>
  <c r="BE181"/>
  <c r="BE240"/>
  <c r="BE252"/>
  <c r="BE297"/>
  <c r="BE388"/>
  <c r="BE443"/>
  <c r="E48"/>
  <c r="BE174"/>
  <c r="BE217"/>
  <c r="BE260"/>
  <c r="BE281"/>
  <c r="BE356"/>
  <c r="BE377"/>
  <c r="BE398"/>
  <c r="BE405"/>
  <c r="BE410"/>
  <c r="BE427"/>
  <c r="BE109"/>
  <c r="BE127"/>
  <c r="BE136"/>
  <c r="BE144"/>
  <c r="BE188"/>
  <c r="BE361"/>
  <c r="BE200"/>
  <c r="BE203"/>
  <c r="BE209"/>
  <c r="BE246"/>
  <c r="BE326"/>
  <c r="BE346"/>
  <c r="BE351"/>
  <c r="BE366"/>
  <c r="BE371"/>
  <c r="BE227"/>
  <c r="BE266"/>
  <c r="BE271"/>
  <c r="BE288"/>
  <c r="BE342"/>
  <c r="BE382"/>
  <c r="BE432"/>
  <c r="BE447"/>
  <c i="1" r="BC55"/>
  <c r="BA55"/>
  <c r="BB55"/>
  <c i="2" r="E48"/>
  <c r="J52"/>
  <c r="F55"/>
  <c r="BE86"/>
  <c r="BE92"/>
  <c r="BE98"/>
  <c r="BE102"/>
  <c r="BE109"/>
  <c i="1" r="AW55"/>
  <c r="BD55"/>
  <c i="3" r="F36"/>
  <c i="1" r="BC56"/>
  <c r="BC54"/>
  <c r="W32"/>
  <c i="3" r="F34"/>
  <c i="1" r="BA56"/>
  <c r="BA54"/>
  <c r="W30"/>
  <c i="3" r="F35"/>
  <c i="1" r="BB56"/>
  <c r="BB54"/>
  <c r="W31"/>
  <c i="3" r="J34"/>
  <c i="1" r="AW56"/>
  <c i="3" r="F37"/>
  <c i="1" r="BD56"/>
  <c r="BD54"/>
  <c r="W33"/>
  <c i="3" l="1" r="R380"/>
  <c r="T380"/>
  <c r="R93"/>
  <c r="R92"/>
  <c r="P380"/>
  <c i="2" r="BK84"/>
  <c r="BK83"/>
  <c r="J83"/>
  <c r="J59"/>
  <c i="3" r="T93"/>
  <c r="T92"/>
  <c r="P93"/>
  <c r="P92"/>
  <c i="1" r="AU56"/>
  <c i="3" r="BK380"/>
  <c r="J380"/>
  <c r="J68"/>
  <c r="BK93"/>
  <c r="BK92"/>
  <c r="J92"/>
  <c r="J59"/>
  <c r="F33"/>
  <c i="1" r="AZ56"/>
  <c i="2" r="J33"/>
  <c i="1" r="AV55"/>
  <c r="AT55"/>
  <c r="AU54"/>
  <c i="3" r="J33"/>
  <c i="1" r="AV56"/>
  <c r="AT56"/>
  <c r="AW54"/>
  <c r="AK30"/>
  <c r="AX54"/>
  <c i="2" r="F33"/>
  <c i="1" r="AZ55"/>
  <c r="AY54"/>
  <c i="3" l="1" r="J93"/>
  <c r="J60"/>
  <c i="2" r="J84"/>
  <c r="J60"/>
  <c r="J30"/>
  <c i="1" r="AG55"/>
  <c i="3" r="J30"/>
  <c i="1" r="AG56"/>
  <c r="AZ54"/>
  <c r="W29"/>
  <c i="2" l="1" r="J39"/>
  <c i="3" r="J39"/>
  <c i="1" r="AN55"/>
  <c r="AN56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<sst xmlns="http://schemas.openxmlformats.org/spreadsheetml/2006/main">
  <si>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</si>
  <si>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</si>
  <si>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</si>
  <si>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</si>
  <si>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</si>
  <si>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{70784aad-3c73-452a-be0c-0f32f86db3d2}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</si>
  <si>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</si>
  <si>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</si>
  <si>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</si>
  <si>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</si>
  <si>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</si>
  <si>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</si>
  <si>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</si>
  <si>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</si>
  <si>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</si>
  <si>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</si>
  <si>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</si>
  <si>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VENKOVNÍHO SCHODIŠTĚ U PAVILONU B</t>
  </si>
  <si>
    <t>KSO:</t>
  </si>
  <si>
    <t/>
  </si>
  <si>
    <t>CC-CZ:</t>
  </si>
  <si>
    <t>Místo:</t>
  </si>
  <si>
    <t>pavilon B areálu nemocnice</t>
  </si>
  <si>
    <t>Datum:</t>
  </si>
  <si>
    <t>11. 8. 2022</t>
  </si>
  <si>
    <t>Zadavatel:</t>
  </si>
  <si>
    <t>IČ:</t>
  </si>
  <si>
    <t>Nemocnice ve Frýdku-Místku, p.o.</t>
  </si>
  <si>
    <t>DIČ:</t>
  </si>
  <si>
    <t>Uchazeč:</t>
  </si>
  <si>
    <t>Vyplň údaj</t>
  </si>
  <si>
    <t>Projektant:</t>
  </si>
  <si>
    <t>Forsing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</si>
  <si>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</si>
  <si>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</si>
  <si>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</si>
  <si>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</si>
  <si>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</si>
  <si>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</si>
  <si>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</si>
  <si>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</si>
  <si>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</si>
  <si>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</si>
  <si>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</si>
  <si>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</si>
  <si>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</si>
  <si>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</si>
  <si>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</si>
  <si>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</si>
  <si>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</si>
  <si>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</si>
  <si>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</si>
  <si>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</si>
  <si>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</si>
  <si>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</si>
  <si>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</si>
  <si>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</si>
  <si>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</si>
  <si>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</si>
  <si>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</si>
  <si>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</si>
  <si>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</si>
  <si>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</si>
  <si>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</si>
  <si>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</si>
  <si>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</si>
  <si>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</si>
  <si>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</si>
  <si>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</si>
  <si>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</si>
  <si>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</si>
  <si>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</si>
  <si>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</si>
  <si>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</si>
  <si>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</si>
  <si>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</si>
  <si>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</si>
  <si>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</si>
  <si>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</si>
  <si>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STA</t>
  </si>
  <si>
    <t>1</t>
  </si>
  <si>
    <t>{89713a54-60dd-4552-936e-df6ac096326e}</t>
  </si>
  <si>
    <t>2</t>
  </si>
  <si>
    <t>01</t>
  </si>
  <si>
    <t>Stavební část</t>
  </si>
  <si>
    <t>{cdcff7cd-043a-4be1-8447-d25fb733f5a5}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</si>
  <si>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</si>
  <si>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</si>
  <si>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</si>
  <si>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</si>
  <si>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</si>
  <si>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</si>
  <si>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</si>
  <si>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</si>
  <si>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</si>
  <si>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</si>
  <si>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</si>
  <si>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</si>
  <si>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</si>
  <si>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</si>
  <si>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</si>
  <si>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</si>
  <si>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</si>
  <si>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</si>
  <si>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</si>
  <si>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</si>
  <si>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</si>
  <si>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</si>
  <si>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</si>
  <si>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</si>
  <si>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</si>
  <si>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</si>
  <si>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</si>
  <si>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</si>
  <si>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</si>
  <si>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</si>
  <si>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</si>
  <si>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</si>
  <si>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</si>
  <si>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</t>
  </si>
  <si>
    <t>CS ÚRS 2022 01</t>
  </si>
  <si>
    <t>1024</t>
  </si>
  <si>
    <t>-1380873347</t>
  </si>
  <si>
    <t>PP</t>
  </si>
  <si>
    <t>Online PSC</t>
  </si>
  <si>
    <t>https://podminky.urs.cz/item/CS_URS_2022_01/012103000</t>
  </si>
  <si>
    <t>VV</t>
  </si>
  <si>
    <t>"zaměření stávajícího stavu"</t>
  </si>
  <si>
    <t>Součet</t>
  </si>
  <si>
    <t>4</t>
  </si>
  <si>
    <t>012303000</t>
  </si>
  <si>
    <t>Geodetické práce po výstavbě</t>
  </si>
  <si>
    <t>149652183</t>
  </si>
  <si>
    <t>https://podminky.urs.cz/item/CS_URS_2022_01/012303000</t>
  </si>
  <si>
    <t>"zaměření skutečného stavu"</t>
  </si>
  <si>
    <t>3</t>
  </si>
  <si>
    <t>013254000</t>
  </si>
  <si>
    <t>Dokumentace skutečného provedení stavby</t>
  </si>
  <si>
    <t>-1232497377</t>
  </si>
  <si>
    <t>https://podminky.urs.cz/item/CS_URS_2022_01/013254000</t>
  </si>
  <si>
    <t>VRN3</t>
  </si>
  <si>
    <t>Zařízení staveniště</t>
  </si>
  <si>
    <t>030001000</t>
  </si>
  <si>
    <t>-481587946</t>
  </si>
  <si>
    <t>https://podminky.urs.cz/item/CS_URS_2022_01/030001000</t>
  </si>
  <si>
    <t>"náklady na zařízení staveniště, spotřeby energií atd."</t>
  </si>
  <si>
    <t>VRN7</t>
  </si>
  <si>
    <t>Provozní vlivy</t>
  </si>
  <si>
    <t>071103000</t>
  </si>
  <si>
    <t>Provoz investora</t>
  </si>
  <si>
    <t>-1206590812</t>
  </si>
  <si>
    <t>https://podminky.urs.cz/item/CS_URS_2022_01/071103000</t>
  </si>
  <si>
    <t>01 - Stavební část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</si>
  <si>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</si>
  <si>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</si>
  <si>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</si>
  <si>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</si>
  <si>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</si>
  <si>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</si>
  <si>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</si>
  <si>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</si>
  <si>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</si>
  <si>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</si>
  <si>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</si>
  <si>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</si>
  <si>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767 - Konstrukce zámečnické</t>
  </si>
  <si>
    <t>HSV</t>
  </si>
  <si>
    <t>Práce a dodávky HSV</t>
  </si>
  <si>
    <t>Zemní práce</t>
  </si>
  <si>
    <t>113202111</t>
  </si>
  <si>
    <t>Vytrhání obrub krajníků obrubníků stojatých</t>
  </si>
  <si>
    <t>m</t>
  </si>
  <si>
    <t>CS ÚRS 2022 02</t>
  </si>
  <si>
    <t>1742726155</t>
  </si>
  <si>
    <t>Vytrhání obrub s vybouráním lože, s přemístěním hmot na skládku na vzdálenost do 3 m nebo s naložením na dopravní prostředek z krajníků nebo obrubníků stojatých</t>
  </si>
  <si>
    <t>https://podminky.urs.cz/item/CS_URS_2022_02/113202111</t>
  </si>
  <si>
    <t>"dle výkresu číslo 101"</t>
  </si>
  <si>
    <t>"bourání obrub"</t>
  </si>
  <si>
    <t>121112007</t>
  </si>
  <si>
    <t>Sejmutí ornice tl vrstvy přes 400 do 500 mm ručně</t>
  </si>
  <si>
    <t>m2</t>
  </si>
  <si>
    <t>1966997689</t>
  </si>
  <si>
    <t>Sejmutí ornice ručně při souvislé ploše, tl. vrstvy přes 400 do 500 mm</t>
  </si>
  <si>
    <t>https://podminky.urs.cz/item/CS_URS_2022_02/121112007</t>
  </si>
  <si>
    <t>"odkop zatravněné plochy"</t>
  </si>
  <si>
    <t>10,5</t>
  </si>
  <si>
    <t>181311107</t>
  </si>
  <si>
    <t>Rozprostření ornice tl vrstvy přes 400 do 500 mm v rovině nebo ve svahu do 1:5 ručně</t>
  </si>
  <si>
    <t>96207236</t>
  </si>
  <si>
    <t>Rozprostření a urovnání ornice v rovině nebo ve svahu sklonu do 1:5 ručně při souvislé ploše, tl. vrstvy přes 400 do 500 mm</t>
  </si>
  <si>
    <t>https://podminky.urs.cz/item/CS_URS_2022_02/181311107</t>
  </si>
  <si>
    <t>"dle výkresu číslo 102"</t>
  </si>
  <si>
    <t>"zatravněné plochy"</t>
  </si>
  <si>
    <t>11</t>
  </si>
  <si>
    <t>181411131</t>
  </si>
  <si>
    <t>Založení parkového trávníku výsevem pl do 1000 m2 v rovině a ve svahu do 1:5</t>
  </si>
  <si>
    <t>284110020</t>
  </si>
  <si>
    <t>Založení trávníku na půdě předem připravené plochy do 1000 m2 výsevem včetně utažení parkového v rovině nebo na svahu do 1:5</t>
  </si>
  <si>
    <t>https://podminky.urs.cz/item/CS_URS_2022_02/181411131</t>
  </si>
  <si>
    <t>M</t>
  </si>
  <si>
    <t>00572410</t>
  </si>
  <si>
    <t>osivo směs travní parková</t>
  </si>
  <si>
    <t>kg</t>
  </si>
  <si>
    <t>8</t>
  </si>
  <si>
    <t>-445368426</t>
  </si>
  <si>
    <t>11*0,025*1,1</t>
  </si>
  <si>
    <t>6</t>
  </si>
  <si>
    <t>181912112</t>
  </si>
  <si>
    <t>Úprava pláně v hornině třídy těžitelnosti I skupiny 3 se zhutněním ručně</t>
  </si>
  <si>
    <t>-1375709064</t>
  </si>
  <si>
    <t>Úprava pláně vyrovnáním výškových rozdílů ručně v hornině třídy těžitelnosti I skupiny 3 se zhutněním</t>
  </si>
  <si>
    <t>https://podminky.urs.cz/item/CS_URS_2022_02/181912112</t>
  </si>
  <si>
    <t>"pochůzí plochy"</t>
  </si>
  <si>
    <t>14</t>
  </si>
  <si>
    <t>"schodiště"</t>
  </si>
  <si>
    <t>7,5</t>
  </si>
  <si>
    <t>7</t>
  </si>
  <si>
    <t>181912111</t>
  </si>
  <si>
    <t>Úprava pláně v hornině třídy těžitelnosti I skupiny 3 bez zhutnění ručně</t>
  </si>
  <si>
    <t>-933127396</t>
  </si>
  <si>
    <t>Úprava pláně vyrovnáním výškových rozdílů ručně v hornině třídy těžitelnosti I skupiny 3 bez zhutnění</t>
  </si>
  <si>
    <t>https://podminky.urs.cz/item/CS_URS_2022_02/181912111</t>
  </si>
  <si>
    <t>Vodorovné konstrukce</t>
  </si>
  <si>
    <t>434121426</t>
  </si>
  <si>
    <t>Osazení ŽB schodišťových stupňů na desku drsných</t>
  </si>
  <si>
    <t>641927686</t>
  </si>
  <si>
    <t>Osazování schodišťových stupňů železobetonových s vyspárováním styčných spár, s provizorním dřevěným zábradlím a dočasným zakrytím stupnic prkny na desku, stupňů drsných</t>
  </si>
  <si>
    <t>https://podminky.urs.cz/item/CS_URS_2022_02/434121426</t>
  </si>
  <si>
    <t>1,1*7+1,2*14</t>
  </si>
  <si>
    <t>9</t>
  </si>
  <si>
    <t>59373003</t>
  </si>
  <si>
    <t xml:space="preserve">stupeň betonový vibrovlisovaný 350x150mm -  dl 1000mm přírodní šedý</t>
  </si>
  <si>
    <t>kus</t>
  </si>
  <si>
    <t>-1895991029</t>
  </si>
  <si>
    <t>(1,1*7+1,2*14)*1,1</t>
  </si>
  <si>
    <t>Komunikace pozemní</t>
  </si>
  <si>
    <t>10</t>
  </si>
  <si>
    <t>564851011</t>
  </si>
  <si>
    <t>Podklad ze štěrkodrtě ŠD plochy do 100 m2 tl 150 mm</t>
  </si>
  <si>
    <t>624032696</t>
  </si>
  <si>
    <t>Podklad ze štěrkodrti ŠD s rozprostřením a zhutněním plochy jednotlivě do 100 m2, po zhutnění tl. 150 mm</t>
  </si>
  <si>
    <t>https://podminky.urs.cz/item/CS_URS_2022_02/564851011</t>
  </si>
  <si>
    <t>564851014</t>
  </si>
  <si>
    <t>Podklad ze štěrkodrtě ŠD plochy do 100 m2 tl 180 mm</t>
  </si>
  <si>
    <t>-1547624038</t>
  </si>
  <si>
    <t>Podklad ze štěrkodrti ŠD s rozprostřením a zhutněním plochy jednotlivě do 100 m2, po zhutnění tl. 180 mm</t>
  </si>
  <si>
    <t>https://podminky.urs.cz/item/CS_URS_2022_02/564851014</t>
  </si>
  <si>
    <t>12</t>
  </si>
  <si>
    <t>596211110</t>
  </si>
  <si>
    <t>Kladení zámkové dlažby komunikací pro pěší ručně tl 60 mm skupiny A pl do 50 m2</t>
  </si>
  <si>
    <t>-708807628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</si>
  <si>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</si>
  <si>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https://podminky.urs.cz/item/CS_URS_2022_02/596211110</t>
  </si>
  <si>
    <t>13</t>
  </si>
  <si>
    <t>59245018</t>
  </si>
  <si>
    <t>dlažba tvar obdélník betonová 200x100x60mm přírodní</t>
  </si>
  <si>
    <t>777161683</t>
  </si>
  <si>
    <t>14*1,1</t>
  </si>
  <si>
    <t>Úpravy povrchů, podlahy a osazování výplní</t>
  </si>
  <si>
    <t>622211001</t>
  </si>
  <si>
    <t>Montáž kontaktního zateplení vnějších stěn lepením a mechanickým kotvením polystyrénových desek do betonu a zdiva tl do 40 mm</t>
  </si>
  <si>
    <t>-277963724</t>
  </si>
  <si>
    <t>Montáž kontaktního zateplení lepením a mechanickým kotvením z polystyrenových desek na vnější stěny, na podklad betonový nebo z lehčeného betonu, z tvárnic keramických nebo vápenopískových, tloušťky desek do 40 mm</t>
  </si>
  <si>
    <t>https://podminky.urs.cz/item/CS_URS_2022_02/622211001</t>
  </si>
  <si>
    <t>"povrchová úprava stěn schodiště"</t>
  </si>
  <si>
    <t>4,9*(0,47+1,03)*0,5+4,9*0,43+0,44*0,4+0,47*0,4</t>
  </si>
  <si>
    <t>2*(3,25*1,45+0,44*0,35+1,7*1,5*0,5)</t>
  </si>
  <si>
    <t>28376414</t>
  </si>
  <si>
    <t>deska XPS hrana polodrážková a hladký povrch 300kPA tl 20mm</t>
  </si>
  <si>
    <t>-1151292495</t>
  </si>
  <si>
    <t>18,429*1,05</t>
  </si>
  <si>
    <t>16</t>
  </si>
  <si>
    <t>622251211</t>
  </si>
  <si>
    <t>Příplatek k cenám kontaktního zateplení vnějších stěn za zesílení vyztužení základní vrstvy</t>
  </si>
  <si>
    <t>-747462775</t>
  </si>
  <si>
    <t>Montáž kontaktního zateplení lepením a mechanickým kotvením Příplatek k cenám za zesílené vyztužení druhou vrstvou sklovláknitého pletiva vnějších stěn</t>
  </si>
  <si>
    <t>https://podminky.urs.cz/item/CS_URS_2022_02/622251211</t>
  </si>
  <si>
    <t>17</t>
  </si>
  <si>
    <t>622252002</t>
  </si>
  <si>
    <t>Montáž profilů kontaktního zateplení lepených</t>
  </si>
  <si>
    <t>-2079479086</t>
  </si>
  <si>
    <t>Montáž profilů kontaktního zateplení ostatních stěnových, dilatačních apod. lepených do tmelu</t>
  </si>
  <si>
    <t>https://podminky.urs.cz/item/CS_URS_2022_02/622252002</t>
  </si>
  <si>
    <t>"rohové"</t>
  </si>
  <si>
    <t>0,5*4</t>
  </si>
  <si>
    <t>18</t>
  </si>
  <si>
    <t>63127464</t>
  </si>
  <si>
    <t>profil rohový Al 15x15mm s výztužnou tkaninou š 100mm pro ETICS</t>
  </si>
  <si>
    <t>660265870</t>
  </si>
  <si>
    <t>2*1,1</t>
  </si>
  <si>
    <t>19</t>
  </si>
  <si>
    <t>622511112</t>
  </si>
  <si>
    <t>Tenkovrstvá akrylátová mozaiková střednězrnná omítka vnějších stěn</t>
  </si>
  <si>
    <t>-1760809930</t>
  </si>
  <si>
    <t>Omítka tenkovrstvá akrylátová vnějších ploch probarvená bez penetrace mozaiková střednězrnná stěn</t>
  </si>
  <si>
    <t>https://podminky.urs.cz/item/CS_URS_2022_02/622511112</t>
  </si>
  <si>
    <t>Ostatní konstrukce a práce, bourání</t>
  </si>
  <si>
    <t>20</t>
  </si>
  <si>
    <t>916231213</t>
  </si>
  <si>
    <t>Osazení chodníkového obrubníku betonového stojatého s boční opěrou do lože z betonu prostého</t>
  </si>
  <si>
    <t>97224878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</si>
  <si>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</si>
  <si>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https://podminky.urs.cz/item/CS_URS_2022_02/916231213</t>
  </si>
  <si>
    <t>59217024</t>
  </si>
  <si>
    <t>obrubník betonový chodníkový 500x100x250mm</t>
  </si>
  <si>
    <t>-648202364</t>
  </si>
  <si>
    <t>5*1,03</t>
  </si>
  <si>
    <t>22</t>
  </si>
  <si>
    <t>916991121</t>
  </si>
  <si>
    <t>Lože pod obrubníky, krajníky nebo obruby z dlažebních kostek z betonu prostého min. C20/25 XF3</t>
  </si>
  <si>
    <t>m3</t>
  </si>
  <si>
    <t>352409356</t>
  </si>
  <si>
    <t>Lože pod obrubníky, krajníky nebo obruby z dlažebních kostek z betonu prostého</t>
  </si>
  <si>
    <t>https://podminky.urs.cz/item/CS_URS_2022_02/916991121</t>
  </si>
  <si>
    <t>"obruby"</t>
  </si>
  <si>
    <t>5*0,2*0,3</t>
  </si>
  <si>
    <t>"žlab"</t>
  </si>
  <si>
    <t>3,5*0,4*0,2</t>
  </si>
  <si>
    <t>7,5*0,25</t>
  </si>
  <si>
    <t>"zaplnění spáry mezi stáv. a novou plochou"</t>
  </si>
  <si>
    <t>8*0,1*0,3</t>
  </si>
  <si>
    <t>23</t>
  </si>
  <si>
    <t>919735112</t>
  </si>
  <si>
    <t>Řezání stávajícího živičného krytu hl přes 50 do 100 mm</t>
  </si>
  <si>
    <t>787848876</t>
  </si>
  <si>
    <t>Řezání stávajícího živičného krytu nebo podkladu hloubky přes 50 do 100 mm</t>
  </si>
  <si>
    <t>https://podminky.urs.cz/item/CS_URS_2022_02/919735112</t>
  </si>
  <si>
    <t>24</t>
  </si>
  <si>
    <t>935932111</t>
  </si>
  <si>
    <t>Osazení odvodňovacího plastového žlabu s krycím roštem šířky do 200 mm</t>
  </si>
  <si>
    <t>-1475843526</t>
  </si>
  <si>
    <t>Osazení odvodňovacího plastového žlabu s krycím roštem šířky do 200 mm</t>
  </si>
  <si>
    <t>https://podminky.urs.cz/item/CS_URS_2022_02/935932111</t>
  </si>
  <si>
    <t>25</t>
  </si>
  <si>
    <t>56241001</t>
  </si>
  <si>
    <t>žlab odvodňovací PE/PP zátěž A15-D400 světlá š 100mm</t>
  </si>
  <si>
    <t>-924134791</t>
  </si>
  <si>
    <t>26</t>
  </si>
  <si>
    <t>935932115</t>
  </si>
  <si>
    <t>Osazení vpusti pro odvodňovací žlab plastový s krycím roštem šířky do 200 mm</t>
  </si>
  <si>
    <t>-577726181</t>
  </si>
  <si>
    <t>Osazení odvodňovacího plastového žlabu s krycím roštem vpusti pro žlab šířky do 200 mm</t>
  </si>
  <si>
    <t>https://podminky.urs.cz/item/CS_URS_2022_02/935932115</t>
  </si>
  <si>
    <t>27</t>
  </si>
  <si>
    <t>56241469</t>
  </si>
  <si>
    <t>vpusť zátěž A15-D 400kN pro žlaby z PE š 100mm</t>
  </si>
  <si>
    <t>-424552753</t>
  </si>
  <si>
    <t>28</t>
  </si>
  <si>
    <t>56241004</t>
  </si>
  <si>
    <t>rošt mřížkový A15 Pz pro žlab š 100mm</t>
  </si>
  <si>
    <t>1405988346</t>
  </si>
  <si>
    <t>3+0,5</t>
  </si>
  <si>
    <t>29</t>
  </si>
  <si>
    <t>952901411</t>
  </si>
  <si>
    <t>Vyčištění ostatních objektů (kanálů, zásobníků, kůlen) při jakékoliv výšce podlaží</t>
  </si>
  <si>
    <t>-519879635</t>
  </si>
  <si>
    <t>Vyčištění budov nebo objektů před předáním do užívání ostatních objektů (např. kanálů, zásobníků, kůlen apod.) jakékoliv výšky podlaží</t>
  </si>
  <si>
    <t>https://podminky.urs.cz/item/CS_URS_2022_02/952901411</t>
  </si>
  <si>
    <t>14+7,5</t>
  </si>
  <si>
    <t>30</t>
  </si>
  <si>
    <t>965042141</t>
  </si>
  <si>
    <t>Bourání podkladů pod dlažby nebo mazanin betonových nebo z litého asfaltu tl do 100 mm pl přes 4 m2</t>
  </si>
  <si>
    <t>1208430333</t>
  </si>
  <si>
    <t>Bourání mazanin betonových nebo z litého asfaltu tl. do 100 mm, plochy přes 4 m2</t>
  </si>
  <si>
    <t>https://podminky.urs.cz/item/CS_URS_2022_02/965042141</t>
  </si>
  <si>
    <t>"bourání pochůzí plochy"</t>
  </si>
  <si>
    <t>11,5*0,1</t>
  </si>
  <si>
    <t>"bourání asfaltové plochy"</t>
  </si>
  <si>
    <t>5*0,08</t>
  </si>
  <si>
    <t>5*0,1</t>
  </si>
  <si>
    <t>31</t>
  </si>
  <si>
    <t>965042241</t>
  </si>
  <si>
    <t>Bourání podkladů pod dlažby nebo mazanin betonových nebo z litého asfaltu tl přes 100 mm pl přes 4 m2</t>
  </si>
  <si>
    <t>2027868944</t>
  </si>
  <si>
    <t>Bourání mazanin betonových nebo z litého asfaltu tl. přes 100 mm, plochy přes 4 m2</t>
  </si>
  <si>
    <t>https://podminky.urs.cz/item/CS_URS_2022_02/965042241</t>
  </si>
  <si>
    <t>"bourání schodiště"</t>
  </si>
  <si>
    <t>7,5*0,2+3,58*0,168*0,285*0,5*6</t>
  </si>
  <si>
    <t>32</t>
  </si>
  <si>
    <t>965081223</t>
  </si>
  <si>
    <t>Bourání podlah z dlaždic keramických nebo xylolitových tl přes 10 mm plochy přes 1 m2</t>
  </si>
  <si>
    <t>281070081</t>
  </si>
  <si>
    <t>Bourání podlah z dlaždic bez podkladního lože nebo mazaniny, s jakoukoliv výplní spár keramických nebo xylolitových tl. přes 10 mm plochy přes 1 m2</t>
  </si>
  <si>
    <t>https://podminky.urs.cz/item/CS_URS_2022_02/965081223</t>
  </si>
  <si>
    <t>11,5</t>
  </si>
  <si>
    <t>33</t>
  </si>
  <si>
    <t>965082941</t>
  </si>
  <si>
    <t>Odstranění násypů pod podlahami tl přes 200 mm</t>
  </si>
  <si>
    <t>1672196787</t>
  </si>
  <si>
    <t>Odstranění násypu pod podlahami nebo ochranného násypu na střechách tl. přes 200 mm jakékoliv plochy</t>
  </si>
  <si>
    <t>https://podminky.urs.cz/item/CS_URS_2022_02/965082941</t>
  </si>
  <si>
    <t>11,5*(0,285+0,335)*0,5</t>
  </si>
  <si>
    <t>7,5*0,4</t>
  </si>
  <si>
    <t>5*0,22</t>
  </si>
  <si>
    <t>34</t>
  </si>
  <si>
    <t>966008221</t>
  </si>
  <si>
    <t>Bourání betonového nebo polymerbetonového odvodňovacího žlabu š do 200 mm</t>
  </si>
  <si>
    <t>639087120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</si>
  <si>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</si>
  <si>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https://podminky.urs.cz/item/CS_URS_2022_02/966008221</t>
  </si>
  <si>
    <t>3,58</t>
  </si>
  <si>
    <t>35</t>
  </si>
  <si>
    <t>976081111</t>
  </si>
  <si>
    <t>Vybourání pozedního madla zazděného</t>
  </si>
  <si>
    <t>-1728009807</t>
  </si>
  <si>
    <t>Vybourání drobných zámečnických a jiných konstrukcí pozedního madla zazděného ve zdivu</t>
  </si>
  <si>
    <t>https://podminky.urs.cz/item/CS_URS_2022_02/976081111</t>
  </si>
  <si>
    <t>2*2</t>
  </si>
  <si>
    <t>36</t>
  </si>
  <si>
    <t>978057361</t>
  </si>
  <si>
    <t>Odsekání obkladů z podstupnic schodišťových konstrukcí z keramických dlaždic</t>
  </si>
  <si>
    <t>191010637</t>
  </si>
  <si>
    <t>Odsekání obkladů schodišťových konstrukcí z dlaždic keramických podstupnic</t>
  </si>
  <si>
    <t>https://podminky.urs.cz/item/CS_URS_2022_02/978057361</t>
  </si>
  <si>
    <t>3,58*6</t>
  </si>
  <si>
    <t>37</t>
  </si>
  <si>
    <t>978059641</t>
  </si>
  <si>
    <t>Odsekání a odebrání obkladů stěn z vnějších obkládaček plochy přes 1 m2</t>
  </si>
  <si>
    <t>1332354549</t>
  </si>
  <si>
    <t>Odsekání obkladů stěn včetně otlučení podkladní omítky až na zdivo z obkládaček vnějších, z jakýchkoliv materiálů, plochy přes 1 m2</t>
  </si>
  <si>
    <t>https://podminky.urs.cz/item/CS_URS_2022_02/978059641</t>
  </si>
  <si>
    <t>4,87*(0,47+1,03)*0,5+4,87*0,42+4,87*0,325*2+0,44*0,325+0,47*0,325</t>
  </si>
  <si>
    <t>2*(2,7*1,45+0,44*0,7+1,6*1,5*0,5)</t>
  </si>
  <si>
    <t>38</t>
  </si>
  <si>
    <t>9-KAN-R1</t>
  </si>
  <si>
    <t xml:space="preserve">Napojení nového žlabu na stávající dešťovou kanalizaci KG  DN 100 vč. výkopů, opískování, zásypu</t>
  </si>
  <si>
    <t>bm</t>
  </si>
  <si>
    <t>1073454161</t>
  </si>
  <si>
    <t>Napojení nového žlabu na stávající dešťovou kanalizaci KG DN 100 vč. výkopů, opískování, zásypu</t>
  </si>
  <si>
    <t>997</t>
  </si>
  <si>
    <t>Přesun sutě</t>
  </si>
  <si>
    <t>39</t>
  </si>
  <si>
    <t>997013501</t>
  </si>
  <si>
    <t>Odvoz suti a vybouraných hmot na skládku nebo meziskládku do 1 km se složením</t>
  </si>
  <si>
    <t>t</t>
  </si>
  <si>
    <t>907767587</t>
  </si>
  <si>
    <t>Odvoz suti a vybouraných hmot na skládku nebo meziskládku se složením, na vzdálenost do 1 km</t>
  </si>
  <si>
    <t>https://podminky.urs.cz/item/CS_URS_2022_02/997013501</t>
  </si>
  <si>
    <t>40</t>
  </si>
  <si>
    <t>997013509</t>
  </si>
  <si>
    <t>Příplatek k odvozu suti a vybouraných hmot na skládku ZKD 1 km přes 1 km</t>
  </si>
  <si>
    <t>1432790894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</si>
  <si>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</si>
  <si>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</si>
  <si>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26,768*19 'Přepočtené koeficientem množství</t>
  </si>
  <si>
    <t>41</t>
  </si>
  <si>
    <t>997013601</t>
  </si>
  <si>
    <t>Poplatek za uložení na skládce (skládkovné) stavebního odpadu betonového kód odpadu 17 01 01</t>
  </si>
  <si>
    <t>-1005041191</t>
  </si>
  <si>
    <t>Poplatek za uložení stavebního odpadu na skládce (skládkovné) z prostého betonu zatříděného do Katalogu odpadů pod kódem 17 01 01</t>
  </si>
  <si>
    <t>https://podminky.urs.cz/item/CS_URS_2022_02/997013601</t>
  </si>
  <si>
    <t>4,51-0,88+4,431+3,222</t>
  </si>
  <si>
    <t>42</t>
  </si>
  <si>
    <t>997013602</t>
  </si>
  <si>
    <t>Poplatek za uložení na skládce (skládkovné) stavebního odpadu železobetonového kód odpadu 17 01 01</t>
  </si>
  <si>
    <t>-1409972549</t>
  </si>
  <si>
    <t>Poplatek za uložení stavebního odpadu na skládce (skládkovné) z armovaného betonu zatříděného do Katalogu odpadů pod kódem 17 01 01</t>
  </si>
  <si>
    <t>https://podminky.urs.cz/item/CS_URS_2022_02/997013602</t>
  </si>
  <si>
    <t>0,82</t>
  </si>
  <si>
    <t>43</t>
  </si>
  <si>
    <t>997013607</t>
  </si>
  <si>
    <t>Poplatek za uložení na skládce (skládkovné) stavebního odpadu keramického kód odpadu 17 01 03</t>
  </si>
  <si>
    <t>-1010845256</t>
  </si>
  <si>
    <t>Poplatek za uložení stavebního odpadu na skládce (skládkovné) z tašek a keramických výrobků zatříděného do Katalogu odpadů pod kódem 17 01 03</t>
  </si>
  <si>
    <t>https://podminky.urs.cz/item/CS_URS_2022_02/997013607</t>
  </si>
  <si>
    <t>1,083+0,129+1,78</t>
  </si>
  <si>
    <t>44</t>
  </si>
  <si>
    <t>997013631</t>
  </si>
  <si>
    <t>Poplatek za uložení na skládce (skládkovné) stavebního odpadu směsného kód odpadu 17 09 04</t>
  </si>
  <si>
    <t>-908890096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</si>
  <si>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</si>
  <si>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</si>
  <si>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>26,768-11,283-0,82-2,992-0,88-10,731</t>
  </si>
  <si>
    <t>45</t>
  </si>
  <si>
    <t>997013645</t>
  </si>
  <si>
    <t>Poplatek za uložení na skládce (skládkovné) odpadu asfaltového bez dehtu kód odpadu 17 03 02</t>
  </si>
  <si>
    <t>1248541149</t>
  </si>
  <si>
    <t>Poplatek za uložení stavebního odpadu na skládce (skládkovné) asfaltového bez obsahu dehtu zatříděného do Katalogu odpadů pod kódem 17 03 02</t>
  </si>
  <si>
    <t>https://podminky.urs.cz/item/CS_URS_2022_02/997013645</t>
  </si>
  <si>
    <t>0,4*2,2</t>
  </si>
  <si>
    <t>46</t>
  </si>
  <si>
    <t>997013655</t>
  </si>
  <si>
    <t>Poplatek za uložení na skládce (skládkovné) zeminy a kamení kód odpadu 17 05 04</t>
  </si>
  <si>
    <t>-1148320345</t>
  </si>
  <si>
    <t>Poplatek za uložení stavebního odpadu na skládce (skládkovné) zeminy a kamení zatříděného do Katalogu odpadů pod kódem 17 05 04</t>
  </si>
  <si>
    <t>https://podminky.urs.cz/item/CS_URS_2022_02/997013655</t>
  </si>
  <si>
    <t>10,731</t>
  </si>
  <si>
    <t>998</t>
  </si>
  <si>
    <t>Přesun hmot</t>
  </si>
  <si>
    <t>47</t>
  </si>
  <si>
    <t>998223011</t>
  </si>
  <si>
    <t>Přesun hmot pro pozemní komunikace s krytem dlážděným</t>
  </si>
  <si>
    <t>-328508190</t>
  </si>
  <si>
    <t>Přesun hmot pro pozemní komunikace s krytem dlážděným dopravní vzdálenost do 200 m jakékoliv délky objektu</t>
  </si>
  <si>
    <t>https://podminky.urs.cz/item/CS_URS_2022_02/998223011</t>
  </si>
  <si>
    <t>PSV</t>
  </si>
  <si>
    <t>Práce a dodávky PSV</t>
  </si>
  <si>
    <t>711</t>
  </si>
  <si>
    <t>Izolace proti vodě, vlhkosti a plynům</t>
  </si>
  <si>
    <t>48</t>
  </si>
  <si>
    <t>711161115</t>
  </si>
  <si>
    <t>Izolace proti zemní vlhkosti nopovou fólií vodorovná, nopek v 20,0 mm, tl do 1,0 mm</t>
  </si>
  <si>
    <t>-1561948430</t>
  </si>
  <si>
    <t>Izolace proti zemní vlhkosti a beztlakové vodě nopovými fóliemi na ploše vodorovné V vrstva ochranná, odvětrávací a drenážní výška nopku 20,0 mm, tl. fólie do 1,0 mm</t>
  </si>
  <si>
    <t>https://podminky.urs.cz/item/CS_URS_2022_02/711161115</t>
  </si>
  <si>
    <t>0,25*5,5*2*1,15</t>
  </si>
  <si>
    <t>49</t>
  </si>
  <si>
    <t>711161215</t>
  </si>
  <si>
    <t>Izolace proti zemní vlhkosti nopovou fólií svislá, nopek v 20,0 mm, tl do 1,0 mm</t>
  </si>
  <si>
    <t>1785323400</t>
  </si>
  <si>
    <t>Izolace proti zemní vlhkosti a beztlakové vodě nopovými fóliemi na ploše svislé S vrstva ochranná, odvětrávací a drenážní výška nopku 20,0 mm, tl. fólie do 1,0 mm</t>
  </si>
  <si>
    <t>https://podminky.urs.cz/item/CS_URS_2022_02/711161215</t>
  </si>
  <si>
    <t>(0,55*5,5*2+0,45*5,5*2)*1,2</t>
  </si>
  <si>
    <t>50</t>
  </si>
  <si>
    <t>998711101</t>
  </si>
  <si>
    <t>Přesun hmot tonážní pro izolace proti vodě, vlhkosti a plynům v objektech v do 6 m</t>
  </si>
  <si>
    <t>695015277</t>
  </si>
  <si>
    <t>Přesun hmot pro izolace proti vodě, vlhkosti a plynům stanovený z hmotnosti přesunovaného materiálu vodorovná dopravní vzdálenost do 50 m v objektech výšky do 6 m</t>
  </si>
  <si>
    <t>https://podminky.urs.cz/item/CS_URS_2022_02/998711101</t>
  </si>
  <si>
    <t>762</t>
  </si>
  <si>
    <t>Konstrukce tesařské</t>
  </si>
  <si>
    <t>51</t>
  </si>
  <si>
    <t>762361114</t>
  </si>
  <si>
    <t>Montáž spádových klínů pro střechy rovné z řeziva průřezové pl do 120 cm2</t>
  </si>
  <si>
    <t>-1193773140</t>
  </si>
  <si>
    <t>Montáž spádových klínů pro rovné střechy s připojením na nosnou konstrukci z řeziva průřezové plochy do 120 cm2</t>
  </si>
  <si>
    <t>https://podminky.urs.cz/item/CS_URS_2022_02/762361114</t>
  </si>
  <si>
    <t>"pod oplechování stěn"</t>
  </si>
  <si>
    <t>5*2*2+0,325*4</t>
  </si>
  <si>
    <t>52</t>
  </si>
  <si>
    <t>60514106</t>
  </si>
  <si>
    <t>řezivo jehličnaté lať pevnostní třída S10-13 průřez 40x60mm impregn.</t>
  </si>
  <si>
    <t>1321418348</t>
  </si>
  <si>
    <t>11,3*0,04*0,06*1,1</t>
  </si>
  <si>
    <t>10*0,05*0,03*1,1</t>
  </si>
  <si>
    <t>53</t>
  </si>
  <si>
    <t>762361321</t>
  </si>
  <si>
    <t>Konstrukční a vyrovnávací vrstva pod klempířské prvky (atiky) z desek překližkových tl 18 mm</t>
  </si>
  <si>
    <t>-1432516763</t>
  </si>
  <si>
    <t>Konstrukční vrstva pod klempířské prvky pro oplechování horních ploch zdí a nadezdívek (atik) z desek překližkových šroubovaných do podkladu, tloušťky desky 18 mm</t>
  </si>
  <si>
    <t>https://podminky.urs.cz/item/CS_URS_2022_02/762361321</t>
  </si>
  <si>
    <t>0,41*2,5*4*1,1</t>
  </si>
  <si>
    <t>54</t>
  </si>
  <si>
    <t>762395000</t>
  </si>
  <si>
    <t>Spojovací prostředky krovů, bednění, laťování, nadstřešních konstrukcí</t>
  </si>
  <si>
    <t>-1796311974</t>
  </si>
  <si>
    <t>Spojovací prostředky krovů, bednění a laťování, nadstřešních konstrukcí svory, prkna, hřebíky, pásová ocel, vruty</t>
  </si>
  <si>
    <t>https://podminky.urs.cz/item/CS_URS_2022_02/762395000</t>
  </si>
  <si>
    <t>4,51*0,018+0,047</t>
  </si>
  <si>
    <t>55</t>
  </si>
  <si>
    <t>762-R1</t>
  </si>
  <si>
    <t>D+M Vrut M6x70mm do hmoždinky</t>
  </si>
  <si>
    <t>1110200056</t>
  </si>
  <si>
    <t>20*2*1,1</t>
  </si>
  <si>
    <t>56</t>
  </si>
  <si>
    <t>762-R2</t>
  </si>
  <si>
    <t xml:space="preserve"> D+M Vrut M4x400mm se zápustnou hlavou</t>
  </si>
  <si>
    <t>-1061235293</t>
  </si>
  <si>
    <t>D+M Vrut M4x400mm se zápustnou hlavou</t>
  </si>
  <si>
    <t>57</t>
  </si>
  <si>
    <t>998762101</t>
  </si>
  <si>
    <t>Přesun hmot tonážní pro kce tesařské v objektech v do 6 m</t>
  </si>
  <si>
    <t>1513770599</t>
  </si>
  <si>
    <t>Přesun hmot pro konstrukce tesařské stanovený z hmotnosti přesunovaného materiálu vodorovná dopravní vzdálenost do 50 m v objektech výšky do 6 m</t>
  </si>
  <si>
    <t>https://podminky.urs.cz/item/CS_URS_2022_02/998762101</t>
  </si>
  <si>
    <t>764</t>
  </si>
  <si>
    <t>Konstrukce klempířské</t>
  </si>
  <si>
    <t>58</t>
  </si>
  <si>
    <t>764214607</t>
  </si>
  <si>
    <t>Oplechování horních ploch a atik bez rohů z Pz s povrch úpravou mechanicky kotvené rš 550 mm</t>
  </si>
  <si>
    <t>-128109520</t>
  </si>
  <si>
    <t>Oplechování horních ploch zdí a nadezdívek (atik) z pozinkovaného plechu s povrchovou úpravou mechanicky kotvené rš 550 mm</t>
  </si>
  <si>
    <t>https://podminky.urs.cz/item/CS_URS_2022_02/764214607</t>
  </si>
  <si>
    <t>"vč. příponek"</t>
  </si>
  <si>
    <t>5*2</t>
  </si>
  <si>
    <t>59</t>
  </si>
  <si>
    <t>998764101</t>
  </si>
  <si>
    <t>Přesun hmot tonážní pro konstrukce klempířské v objektech v do 6 m</t>
  </si>
  <si>
    <t>668745310</t>
  </si>
  <si>
    <t>Přesun hmot pro konstrukce klempířské stanovený z hmotnosti přesunovaného materiálu vodorovná dopravní vzdálenost do 50 m v objektech výšky do 6 m</t>
  </si>
  <si>
    <t>https://podminky.urs.cz/item/CS_URS_2022_02/998764101</t>
  </si>
  <si>
    <t>767</t>
  </si>
  <si>
    <t>Konstrukce zámečnické</t>
  </si>
  <si>
    <t>60</t>
  </si>
  <si>
    <t>767996701</t>
  </si>
  <si>
    <t>Demontáž atypických zámečnických konstrukcí řezáním hm jednotlivých dílů do 50 kg</t>
  </si>
  <si>
    <t>42603284</t>
  </si>
  <si>
    <t>Demontáž ostatních zámečnických konstrukcí o hmotnosti jednotlivých dílů řezáním do 50 kg</t>
  </si>
  <si>
    <t>https://podminky.urs.cz/item/CS_URS_2022_02/767996701</t>
  </si>
  <si>
    <t>"stávající čistící zóna"</t>
  </si>
  <si>
    <t>61</t>
  </si>
  <si>
    <t>767-Madlo</t>
  </si>
  <si>
    <t>D+M Madlo nerez vč. ukotvení</t>
  </si>
  <si>
    <t>-968576625</t>
  </si>
  <si>
    <t>62</t>
  </si>
  <si>
    <t>998767201</t>
  </si>
  <si>
    <t>Přesun hmot procentní pro zámečnické konstrukce v objektech v do 6 m</t>
  </si>
  <si>
    <t>%</t>
  </si>
  <si>
    <t>1364238398</t>
  </si>
  <si>
    <t>Přesun hmot pro zámečnické konstrukce stanovený procentní sazbou (%) z ceny vodorovná dopravní vzdálenost do 50 m v objektech výšky do 6 m</t>
  </si>
  <si>
    <t>https://podminky.urs.cz/item/CS_URS_2022_02/998767201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</si>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</sst>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103000" TargetMode="External" /><Relationship Id="rId2" Type="http://schemas.openxmlformats.org/officeDocument/2006/relationships/hyperlink" Target="https://podminky.urs.cz/item/CS_URS_2022_01/012303000" TargetMode="External" /><Relationship Id="rId3" Type="http://schemas.openxmlformats.org/officeDocument/2006/relationships/hyperlink" Target="https://podminky.urs.cz/item/CS_URS_2022_01/013254000" TargetMode="External" /><Relationship Id="rId4" Type="http://schemas.openxmlformats.org/officeDocument/2006/relationships/hyperlink" Target="https://podminky.urs.cz/item/CS_URS_2022_01/030001000" TargetMode="External" /><Relationship Id="rId5" Type="http://schemas.openxmlformats.org/officeDocument/2006/relationships/hyperlink" Target="https://podminky.urs.cz/item/CS_URS_2022_01/071103000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202111" TargetMode="External" /><Relationship Id="rId2" Type="http://schemas.openxmlformats.org/officeDocument/2006/relationships/hyperlink" Target="https://podminky.urs.cz/item/CS_URS_2022_02/121112007" TargetMode="External" /><Relationship Id="rId3" Type="http://schemas.openxmlformats.org/officeDocument/2006/relationships/hyperlink" Target="https://podminky.urs.cz/item/CS_URS_2022_02/181311107" TargetMode="External" /><Relationship Id="rId4" Type="http://schemas.openxmlformats.org/officeDocument/2006/relationships/hyperlink" Target="https://podminky.urs.cz/item/CS_URS_2022_02/181411131" TargetMode="External" /><Relationship Id="rId5" Type="http://schemas.openxmlformats.org/officeDocument/2006/relationships/hyperlink" Target="https://podminky.urs.cz/item/CS_URS_2022_02/181912112" TargetMode="External" /><Relationship Id="rId6" Type="http://schemas.openxmlformats.org/officeDocument/2006/relationships/hyperlink" Target="https://podminky.urs.cz/item/CS_URS_2022_02/181912111" TargetMode="External" /><Relationship Id="rId7" Type="http://schemas.openxmlformats.org/officeDocument/2006/relationships/hyperlink" Target="https://podminky.urs.cz/item/CS_URS_2022_02/434121426" TargetMode="External" /><Relationship Id="rId8" Type="http://schemas.openxmlformats.org/officeDocument/2006/relationships/hyperlink" Target="https://podminky.urs.cz/item/CS_URS_2022_02/564851011" TargetMode="External" /><Relationship Id="rId9" Type="http://schemas.openxmlformats.org/officeDocument/2006/relationships/hyperlink" Target="https://podminky.urs.cz/item/CS_URS_2022_02/564851014" TargetMode="External" /><Relationship Id="rId10" Type="http://schemas.openxmlformats.org/officeDocument/2006/relationships/hyperlink" Target="https://podminky.urs.cz/item/CS_URS_2022_02/596211110" TargetMode="External" /><Relationship Id="rId11" Type="http://schemas.openxmlformats.org/officeDocument/2006/relationships/hyperlink" Target="https://podminky.urs.cz/item/CS_URS_2022_02/622211001" TargetMode="External" /><Relationship Id="rId12" Type="http://schemas.openxmlformats.org/officeDocument/2006/relationships/hyperlink" Target="https://podminky.urs.cz/item/CS_URS_2022_02/622251211" TargetMode="External" /><Relationship Id="rId13" Type="http://schemas.openxmlformats.org/officeDocument/2006/relationships/hyperlink" Target="https://podminky.urs.cz/item/CS_URS_2022_02/622252002" TargetMode="External" /><Relationship Id="rId14" Type="http://schemas.openxmlformats.org/officeDocument/2006/relationships/hyperlink" Target="https://podminky.urs.cz/item/CS_URS_2022_02/622511112" TargetMode="External" /><Relationship Id="rId15" Type="http://schemas.openxmlformats.org/officeDocument/2006/relationships/hyperlink" Target="https://podminky.urs.cz/item/CS_URS_2022_02/916231213" TargetMode="External" /><Relationship Id="rId16" Type="http://schemas.openxmlformats.org/officeDocument/2006/relationships/hyperlink" Target="https://podminky.urs.cz/item/CS_URS_2022_02/916991121" TargetMode="External" /><Relationship Id="rId17" Type="http://schemas.openxmlformats.org/officeDocument/2006/relationships/hyperlink" Target="https://podminky.urs.cz/item/CS_URS_2022_02/919735112" TargetMode="External" /><Relationship Id="rId18" Type="http://schemas.openxmlformats.org/officeDocument/2006/relationships/hyperlink" Target="https://podminky.urs.cz/item/CS_URS_2022_02/935932111" TargetMode="External" /><Relationship Id="rId19" Type="http://schemas.openxmlformats.org/officeDocument/2006/relationships/hyperlink" Target="https://podminky.urs.cz/item/CS_URS_2022_02/935932115" TargetMode="External" /><Relationship Id="rId20" Type="http://schemas.openxmlformats.org/officeDocument/2006/relationships/hyperlink" Target="https://podminky.urs.cz/item/CS_URS_2022_02/952901411" TargetMode="External" /><Relationship Id="rId21" Type="http://schemas.openxmlformats.org/officeDocument/2006/relationships/hyperlink" Target="https://podminky.urs.cz/item/CS_URS_2022_02/965042141" TargetMode="External" /><Relationship Id="rId22" Type="http://schemas.openxmlformats.org/officeDocument/2006/relationships/hyperlink" Target="https://podminky.urs.cz/item/CS_URS_2022_02/965042241" TargetMode="External" /><Relationship Id="rId23" Type="http://schemas.openxmlformats.org/officeDocument/2006/relationships/hyperlink" Target="https://podminky.urs.cz/item/CS_URS_2022_02/965081223" TargetMode="External" /><Relationship Id="rId24" Type="http://schemas.openxmlformats.org/officeDocument/2006/relationships/hyperlink" Target="https://podminky.urs.cz/item/CS_URS_2022_02/965082941" TargetMode="External" /><Relationship Id="rId25" Type="http://schemas.openxmlformats.org/officeDocument/2006/relationships/hyperlink" Target="https://podminky.urs.cz/item/CS_URS_2022_02/966008221" TargetMode="External" /><Relationship Id="rId26" Type="http://schemas.openxmlformats.org/officeDocument/2006/relationships/hyperlink" Target="https://podminky.urs.cz/item/CS_URS_2022_02/976081111" TargetMode="External" /><Relationship Id="rId27" Type="http://schemas.openxmlformats.org/officeDocument/2006/relationships/hyperlink" Target="https://podminky.urs.cz/item/CS_URS_2022_02/978057361" TargetMode="External" /><Relationship Id="rId28" Type="http://schemas.openxmlformats.org/officeDocument/2006/relationships/hyperlink" Target="https://podminky.urs.cz/item/CS_URS_2022_02/978059641" TargetMode="External" /><Relationship Id="rId29" Type="http://schemas.openxmlformats.org/officeDocument/2006/relationships/hyperlink" Target="https://podminky.urs.cz/item/CS_URS_2022_02/997013501" TargetMode="External" /><Relationship Id="rId30" Type="http://schemas.openxmlformats.org/officeDocument/2006/relationships/hyperlink" Target="https://podminky.urs.cz/item/CS_URS_2022_02/997013509" TargetMode="External" /><Relationship Id="rId31" Type="http://schemas.openxmlformats.org/officeDocument/2006/relationships/hyperlink" Target="https://podminky.urs.cz/item/CS_URS_2022_02/997013601" TargetMode="External" /><Relationship Id="rId32" Type="http://schemas.openxmlformats.org/officeDocument/2006/relationships/hyperlink" Target="https://podminky.urs.cz/item/CS_URS_2022_02/997013602" TargetMode="External" /><Relationship Id="rId33" Type="http://schemas.openxmlformats.org/officeDocument/2006/relationships/hyperlink" Target="https://podminky.urs.cz/item/CS_URS_2022_02/997013607" TargetMode="External" /><Relationship Id="rId34" Type="http://schemas.openxmlformats.org/officeDocument/2006/relationships/hyperlink" Target="https://podminky.urs.cz/item/CS_URS_2022_02/997013631" TargetMode="External" /><Relationship Id="rId35" Type="http://schemas.openxmlformats.org/officeDocument/2006/relationships/hyperlink" Target="https://podminky.urs.cz/item/CS_URS_2022_02/997013645" TargetMode="External" /><Relationship Id="rId36" Type="http://schemas.openxmlformats.org/officeDocument/2006/relationships/hyperlink" Target="https://podminky.urs.cz/item/CS_URS_2022_02/997013655" TargetMode="External" /><Relationship Id="rId37" Type="http://schemas.openxmlformats.org/officeDocument/2006/relationships/hyperlink" Target="https://podminky.urs.cz/item/CS_URS_2022_02/998223011" TargetMode="External" /><Relationship Id="rId38" Type="http://schemas.openxmlformats.org/officeDocument/2006/relationships/hyperlink" Target="https://podminky.urs.cz/item/CS_URS_2022_02/711161115" TargetMode="External" /><Relationship Id="rId39" Type="http://schemas.openxmlformats.org/officeDocument/2006/relationships/hyperlink" Target="https://podminky.urs.cz/item/CS_URS_2022_02/711161215" TargetMode="External" /><Relationship Id="rId40" Type="http://schemas.openxmlformats.org/officeDocument/2006/relationships/hyperlink" Target="https://podminky.urs.cz/item/CS_URS_2022_02/998711101" TargetMode="External" /><Relationship Id="rId41" Type="http://schemas.openxmlformats.org/officeDocument/2006/relationships/hyperlink" Target="https://podminky.urs.cz/item/CS_URS_2022_02/762361114" TargetMode="External" /><Relationship Id="rId42" Type="http://schemas.openxmlformats.org/officeDocument/2006/relationships/hyperlink" Target="https://podminky.urs.cz/item/CS_URS_2022_02/762361321" TargetMode="External" /><Relationship Id="rId43" Type="http://schemas.openxmlformats.org/officeDocument/2006/relationships/hyperlink" Target="https://podminky.urs.cz/item/CS_URS_2022_02/762395000" TargetMode="External" /><Relationship Id="rId44" Type="http://schemas.openxmlformats.org/officeDocument/2006/relationships/hyperlink" Target="https://podminky.urs.cz/item/CS_URS_2022_02/998762101" TargetMode="External" /><Relationship Id="rId45" Type="http://schemas.openxmlformats.org/officeDocument/2006/relationships/hyperlink" Target="https://podminky.urs.cz/item/CS_URS_2022_02/764214607" TargetMode="External" /><Relationship Id="rId46" Type="http://schemas.openxmlformats.org/officeDocument/2006/relationships/hyperlink" Target="https://podminky.urs.cz/item/CS_URS_2022_02/998764101" TargetMode="External" /><Relationship Id="rId47" Type="http://schemas.openxmlformats.org/officeDocument/2006/relationships/hyperlink" Target="https://podminky.urs.cz/item/CS_URS_2022_02/767996701" TargetMode="External" /><Relationship Id="rId48" Type="http://schemas.openxmlformats.org/officeDocument/2006/relationships/hyperlink" Target="https://podminky.urs.cz/item/CS_URS_2022_02/998767201" TargetMode="External" /><Relationship Id="rId4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2022/023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VENKOVNÍHO SCHODIŠTĚ U PAVILONU B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pavilon B areálu nemocnice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11. 8. 2022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ve Frýdku-Místku,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Forsing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Jindřich Jansa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Vedlejší a ostatní 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'00 - Vedlejší a ostatní n...'!P83</f>
        <v>0</v>
      </c>
      <c r="AV55" s="121">
        <f>'00 - Vedlejší a ostatní n...'!J33</f>
        <v>0</v>
      </c>
      <c r="AW55" s="121">
        <f>'00 - Vedlejší a ostatní n...'!J34</f>
        <v>0</v>
      </c>
      <c r="AX55" s="121">
        <f>'00 - Vedlejší a ostatní n...'!J35</f>
        <v>0</v>
      </c>
      <c r="AY55" s="121">
        <f>'00 - Vedlejší a ostatní n...'!J36</f>
        <v>0</v>
      </c>
      <c r="AZ55" s="121">
        <f>'00 - Vedlejší a ostatní n...'!F33</f>
        <v>0</v>
      </c>
      <c r="BA55" s="121">
        <f>'00 - Vedlejší a ostatní n...'!F34</f>
        <v>0</v>
      </c>
      <c r="BB55" s="121">
        <f>'00 - Vedlejší a ostatní n...'!F35</f>
        <v>0</v>
      </c>
      <c r="BC55" s="121">
        <f>'00 - Vedlejší a ostatní n...'!F36</f>
        <v>0</v>
      </c>
      <c r="BD55" s="123">
        <f>'00 - Vedlejší a ostatní n...'!F37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'01 - Stavební část'!J30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5">
        <v>0</v>
      </c>
      <c r="AT56" s="126">
        <f>ROUND(SUM(AV56:AW56),2)</f>
        <v>0</v>
      </c>
      <c r="AU56" s="127">
        <f>'01 - Stavební část'!P92</f>
        <v>0</v>
      </c>
      <c r="AV56" s="126">
        <f>'01 - Stavební část'!J33</f>
        <v>0</v>
      </c>
      <c r="AW56" s="126">
        <f>'01 - Stavební část'!J34</f>
        <v>0</v>
      </c>
      <c r="AX56" s="126">
        <f>'01 - Stavební část'!J35</f>
        <v>0</v>
      </c>
      <c r="AY56" s="126">
        <f>'01 - Stavební část'!J36</f>
        <v>0</v>
      </c>
      <c r="AZ56" s="126">
        <f>'01 - Stavební část'!F33</f>
        <v>0</v>
      </c>
      <c r="BA56" s="126">
        <f>'01 - Stavební část'!F34</f>
        <v>0</v>
      </c>
      <c r="BB56" s="126">
        <f>'01 - Stavební část'!F35</f>
        <v>0</v>
      </c>
      <c r="BC56" s="126">
        <f>'01 - Stavební část'!F36</f>
        <v>0</v>
      </c>
      <c r="BD56" s="128">
        <f>'01 - Stavební část'!F37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IQShiak9362Rr4ccQYK58WPM+hOFLNy3Qj/klT9OK+oD4tWD2FIbZ0xYJEW5AmNloq/xz23Wc8Paj7xOmw8z2g==" hashValue="TlxeoQHIACucOjE1xUEzT9/i2WPtA0M5vHPzAkyM44L/umDT6zSPPd9OPGy5yMxfOHxXmnG9gKk8BChJx7F54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 - Vedlejší a ostatní n...'!C2" display="/"/>
    <hyperlink ref="A56" location="'01 - Stavební čás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VENKOVNÍHO SCHODIŠTĚ U PAVILONU B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11. 8. 2022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ROUND((SUM(BE83:BE111)),  2)</f>
        <v>0</v>
      </c>
      <c r="G33" s="39"/>
      <c r="H33" s="39"/>
      <c r="I33" s="149">
        <v>0.20999999999999999</v>
      </c>
      <c r="J33" s="148">
        <f>ROUND(((SUM(BE83:BE111))*I33),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ROUND((SUM(BF83:BF111)),  2)</f>
        <v>0</v>
      </c>
      <c r="G34" s="39"/>
      <c r="H34" s="39"/>
      <c r="I34" s="149">
        <v>0.14999999999999999</v>
      </c>
      <c r="J34" s="148">
        <f>ROUND(((SUM(BF83:BF111))*I34),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ROUND((SUM(BG83:BG111)),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ROUND((SUM(BH83:BH111)),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ROUND((SUM(BI83:BI111)),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VENKOVNÍHO SCHODIŠTĚ U PAVILONU B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pavilon B areálu nemocnice</v>
      </c>
      <c r="G52" s="41"/>
      <c r="H52" s="41"/>
      <c r="I52" s="33" t="s">
        <v>23</v>
      </c>
      <c r="J52" s="73" t="str">
        <f>IF(J12="","",J12)</f>
        <v>11. 8. 2022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93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94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95</v>
      </c>
      <c r="E62" s="175"/>
      <c r="F62" s="175"/>
      <c r="G62" s="175"/>
      <c r="H62" s="175"/>
      <c r="I62" s="175"/>
      <c r="J62" s="176">
        <f>J101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96</v>
      </c>
      <c r="E63" s="175"/>
      <c r="F63" s="175"/>
      <c r="G63" s="175"/>
      <c r="H63" s="175"/>
      <c r="I63" s="175"/>
      <c r="J63" s="176">
        <f>J108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97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OPRAVA VENKOVNÍHO SCHODIŠTĚ U PAVILONU B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87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00 - Vedlejší a ostatní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pavilon B areálu nemocnice</v>
      </c>
      <c r="G77" s="41"/>
      <c r="H77" s="41"/>
      <c r="I77" s="33" t="s">
        <v>23</v>
      </c>
      <c r="J77" s="73" t="str">
        <f>IF(J12="","",J12)</f>
        <v>11. 8. 2022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Nemocnice ve Frýdku-Místku, p.o.</v>
      </c>
      <c r="G79" s="41"/>
      <c r="H79" s="41"/>
      <c r="I79" s="33" t="s">
        <v>31</v>
      </c>
      <c r="J79" s="37" t="str">
        <f>E21</f>
        <v>Forsing projekt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Jindřich Jansa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98</v>
      </c>
      <c r="D82" s="181" t="s">
        <v>57</v>
      </c>
      <c r="E82" s="181" t="s">
        <v>53</v>
      </c>
      <c r="F82" s="181" t="s">
        <v>54</v>
      </c>
      <c r="G82" s="181" t="s">
        <v>99</v>
      </c>
      <c r="H82" s="181" t="s">
        <v>100</v>
      </c>
      <c r="I82" s="181" t="s">
        <v>101</v>
      </c>
      <c r="J82" s="181" t="s">
        <v>91</v>
      </c>
      <c r="K82" s="182" t="s">
        <v>102</v>
      </c>
      <c r="L82" s="183"/>
      <c r="M82" s="93" t="s">
        <v>19</v>
      </c>
      <c r="N82" s="94" t="s">
        <v>42</v>
      </c>
      <c r="O82" s="94" t="s">
        <v>103</v>
      </c>
      <c r="P82" s="94" t="s">
        <v>104</v>
      </c>
      <c r="Q82" s="94" t="s">
        <v>105</v>
      </c>
      <c r="R82" s="94" t="s">
        <v>106</v>
      </c>
      <c r="S82" s="94" t="s">
        <v>107</v>
      </c>
      <c r="T82" s="95" t="s">
        <v>108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109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92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110</v>
      </c>
      <c r="F84" s="192" t="s">
        <v>111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P85+P101+P108</f>
        <v>0</v>
      </c>
      <c r="Q84" s="197"/>
      <c r="R84" s="198">
        <f>R85+R101+R108</f>
        <v>0</v>
      </c>
      <c r="S84" s="197"/>
      <c r="T84" s="199">
        <f>T85+T101+T108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112</v>
      </c>
      <c r="AT84" s="201" t="s">
        <v>71</v>
      </c>
      <c r="AU84" s="201" t="s">
        <v>72</v>
      </c>
      <c r="AY84" s="200" t="s">
        <v>113</v>
      </c>
      <c r="BK84" s="202">
        <f>BK85+BK101+BK108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114</v>
      </c>
      <c r="F85" s="203" t="s">
        <v>115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SUM(P86:P100)</f>
        <v>0</v>
      </c>
      <c r="Q85" s="197"/>
      <c r="R85" s="198">
        <f>SUM(R86:R100)</f>
        <v>0</v>
      </c>
      <c r="S85" s="197"/>
      <c r="T85" s="199">
        <f>SUM(T86:T100)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112</v>
      </c>
      <c r="AT85" s="201" t="s">
        <v>71</v>
      </c>
      <c r="AU85" s="201" t="s">
        <v>80</v>
      </c>
      <c r="AY85" s="200" t="s">
        <v>113</v>
      </c>
      <c r="BK85" s="202">
        <f>SUM(BK86:BK100)</f>
        <v>0</v>
      </c>
    </row>
    <row r="86" s="2" customFormat="1" ht="16.5" customHeight="1">
      <c r="A86" s="39"/>
      <c r="B86" s="40"/>
      <c r="C86" s="205" t="s">
        <v>80</v>
      </c>
      <c r="D86" s="205" t="s">
        <v>116</v>
      </c>
      <c r="E86" s="206" t="s">
        <v>117</v>
      </c>
      <c r="F86" s="207" t="s">
        <v>118</v>
      </c>
      <c r="G86" s="208" t="s">
        <v>119</v>
      </c>
      <c r="H86" s="209">
        <v>1</v>
      </c>
      <c r="I86" s="210"/>
      <c r="J86" s="211">
        <f>ROUND(I86*H86,2)</f>
        <v>0</v>
      </c>
      <c r="K86" s="207" t="s">
        <v>120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121</v>
      </c>
      <c r="AT86" s="216" t="s">
        <v>116</v>
      </c>
      <c r="AU86" s="216" t="s">
        <v>82</v>
      </c>
      <c r="AY86" s="18" t="s">
        <v>113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121</v>
      </c>
      <c r="BM86" s="216" t="s">
        <v>122</v>
      </c>
    </row>
    <row r="87" s="2" customFormat="1">
      <c r="A87" s="39"/>
      <c r="B87" s="40"/>
      <c r="C87" s="41"/>
      <c r="D87" s="218" t="s">
        <v>123</v>
      </c>
      <c r="E87" s="41"/>
      <c r="F87" s="219" t="s">
        <v>118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123</v>
      </c>
      <c r="AU87" s="18" t="s">
        <v>82</v>
      </c>
    </row>
    <row r="88" s="2" customFormat="1">
      <c r="A88" s="39"/>
      <c r="B88" s="40"/>
      <c r="C88" s="41"/>
      <c r="D88" s="223" t="s">
        <v>124</v>
      </c>
      <c r="E88" s="41"/>
      <c r="F88" s="224" t="s">
        <v>125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124</v>
      </c>
      <c r="AU88" s="18" t="s">
        <v>82</v>
      </c>
    </row>
    <row r="89" s="13" customFormat="1">
      <c r="A89" s="13"/>
      <c r="B89" s="225"/>
      <c r="C89" s="226"/>
      <c r="D89" s="218" t="s">
        <v>126</v>
      </c>
      <c r="E89" s="227" t="s">
        <v>19</v>
      </c>
      <c r="F89" s="228" t="s">
        <v>127</v>
      </c>
      <c r="G89" s="226"/>
      <c r="H89" s="227" t="s">
        <v>19</v>
      </c>
      <c r="I89" s="229"/>
      <c r="J89" s="226"/>
      <c r="K89" s="226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126</v>
      </c>
      <c r="AU89" s="234" t="s">
        <v>82</v>
      </c>
      <c r="AV89" s="13" t="s">
        <v>80</v>
      </c>
      <c r="AW89" s="13" t="s">
        <v>33</v>
      </c>
      <c r="AX89" s="13" t="s">
        <v>72</v>
      </c>
      <c r="AY89" s="234" t="s">
        <v>113</v>
      </c>
    </row>
    <row r="90" s="14" customFormat="1">
      <c r="A90" s="14"/>
      <c r="B90" s="235"/>
      <c r="C90" s="236"/>
      <c r="D90" s="218" t="s">
        <v>126</v>
      </c>
      <c r="E90" s="237" t="s">
        <v>19</v>
      </c>
      <c r="F90" s="238" t="s">
        <v>80</v>
      </c>
      <c r="G90" s="236"/>
      <c r="H90" s="239">
        <v>1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126</v>
      </c>
      <c r="AU90" s="245" t="s">
        <v>82</v>
      </c>
      <c r="AV90" s="14" t="s">
        <v>82</v>
      </c>
      <c r="AW90" s="14" t="s">
        <v>33</v>
      </c>
      <c r="AX90" s="14" t="s">
        <v>72</v>
      </c>
      <c r="AY90" s="245" t="s">
        <v>113</v>
      </c>
    </row>
    <row r="91" s="15" customFormat="1">
      <c r="A91" s="15"/>
      <c r="B91" s="246"/>
      <c r="C91" s="247"/>
      <c r="D91" s="218" t="s">
        <v>126</v>
      </c>
      <c r="E91" s="248" t="s">
        <v>19</v>
      </c>
      <c r="F91" s="249" t="s">
        <v>128</v>
      </c>
      <c r="G91" s="247"/>
      <c r="H91" s="250">
        <v>1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6" t="s">
        <v>126</v>
      </c>
      <c r="AU91" s="256" t="s">
        <v>82</v>
      </c>
      <c r="AV91" s="15" t="s">
        <v>129</v>
      </c>
      <c r="AW91" s="15" t="s">
        <v>33</v>
      </c>
      <c r="AX91" s="15" t="s">
        <v>80</v>
      </c>
      <c r="AY91" s="256" t="s">
        <v>113</v>
      </c>
    </row>
    <row r="92" s="2" customFormat="1" ht="16.5" customHeight="1">
      <c r="A92" s="39"/>
      <c r="B92" s="40"/>
      <c r="C92" s="205" t="s">
        <v>82</v>
      </c>
      <c r="D92" s="205" t="s">
        <v>116</v>
      </c>
      <c r="E92" s="206" t="s">
        <v>130</v>
      </c>
      <c r="F92" s="207" t="s">
        <v>131</v>
      </c>
      <c r="G92" s="208" t="s">
        <v>119</v>
      </c>
      <c r="H92" s="209">
        <v>1</v>
      </c>
      <c r="I92" s="210"/>
      <c r="J92" s="211">
        <f>ROUND(I92*H92,2)</f>
        <v>0</v>
      </c>
      <c r="K92" s="207" t="s">
        <v>120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121</v>
      </c>
      <c r="AT92" s="216" t="s">
        <v>116</v>
      </c>
      <c r="AU92" s="216" t="s">
        <v>82</v>
      </c>
      <c r="AY92" s="18" t="s">
        <v>113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121</v>
      </c>
      <c r="BM92" s="216" t="s">
        <v>132</v>
      </c>
    </row>
    <row r="93" s="2" customFormat="1">
      <c r="A93" s="39"/>
      <c r="B93" s="40"/>
      <c r="C93" s="41"/>
      <c r="D93" s="218" t="s">
        <v>123</v>
      </c>
      <c r="E93" s="41"/>
      <c r="F93" s="219" t="s">
        <v>131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123</v>
      </c>
      <c r="AU93" s="18" t="s">
        <v>82</v>
      </c>
    </row>
    <row r="94" s="2" customFormat="1">
      <c r="A94" s="39"/>
      <c r="B94" s="40"/>
      <c r="C94" s="41"/>
      <c r="D94" s="223" t="s">
        <v>124</v>
      </c>
      <c r="E94" s="41"/>
      <c r="F94" s="224" t="s">
        <v>133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124</v>
      </c>
      <c r="AU94" s="18" t="s">
        <v>82</v>
      </c>
    </row>
    <row r="95" s="13" customFormat="1">
      <c r="A95" s="13"/>
      <c r="B95" s="225"/>
      <c r="C95" s="226"/>
      <c r="D95" s="218" t="s">
        <v>126</v>
      </c>
      <c r="E95" s="227" t="s">
        <v>19</v>
      </c>
      <c r="F95" s="228" t="s">
        <v>134</v>
      </c>
      <c r="G95" s="226"/>
      <c r="H95" s="227" t="s">
        <v>19</v>
      </c>
      <c r="I95" s="229"/>
      <c r="J95" s="226"/>
      <c r="K95" s="226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126</v>
      </c>
      <c r="AU95" s="234" t="s">
        <v>82</v>
      </c>
      <c r="AV95" s="13" t="s">
        <v>80</v>
      </c>
      <c r="AW95" s="13" t="s">
        <v>33</v>
      </c>
      <c r="AX95" s="13" t="s">
        <v>72</v>
      </c>
      <c r="AY95" s="234" t="s">
        <v>113</v>
      </c>
    </row>
    <row r="96" s="14" customFormat="1">
      <c r="A96" s="14"/>
      <c r="B96" s="235"/>
      <c r="C96" s="236"/>
      <c r="D96" s="218" t="s">
        <v>126</v>
      </c>
      <c r="E96" s="237" t="s">
        <v>19</v>
      </c>
      <c r="F96" s="238" t="s">
        <v>80</v>
      </c>
      <c r="G96" s="236"/>
      <c r="H96" s="239">
        <v>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126</v>
      </c>
      <c r="AU96" s="245" t="s">
        <v>82</v>
      </c>
      <c r="AV96" s="14" t="s">
        <v>82</v>
      </c>
      <c r="AW96" s="14" t="s">
        <v>33</v>
      </c>
      <c r="AX96" s="14" t="s">
        <v>72</v>
      </c>
      <c r="AY96" s="245" t="s">
        <v>113</v>
      </c>
    </row>
    <row r="97" s="15" customFormat="1">
      <c r="A97" s="15"/>
      <c r="B97" s="246"/>
      <c r="C97" s="247"/>
      <c r="D97" s="218" t="s">
        <v>126</v>
      </c>
      <c r="E97" s="248" t="s">
        <v>19</v>
      </c>
      <c r="F97" s="249" t="s">
        <v>128</v>
      </c>
      <c r="G97" s="247"/>
      <c r="H97" s="250">
        <v>1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126</v>
      </c>
      <c r="AU97" s="256" t="s">
        <v>82</v>
      </c>
      <c r="AV97" s="15" t="s">
        <v>129</v>
      </c>
      <c r="AW97" s="15" t="s">
        <v>33</v>
      </c>
      <c r="AX97" s="15" t="s">
        <v>80</v>
      </c>
      <c r="AY97" s="256" t="s">
        <v>113</v>
      </c>
    </row>
    <row r="98" s="2" customFormat="1" ht="16.5" customHeight="1">
      <c r="A98" s="39"/>
      <c r="B98" s="40"/>
      <c r="C98" s="205" t="s">
        <v>135</v>
      </c>
      <c r="D98" s="205" t="s">
        <v>116</v>
      </c>
      <c r="E98" s="206" t="s">
        <v>136</v>
      </c>
      <c r="F98" s="207" t="s">
        <v>137</v>
      </c>
      <c r="G98" s="208" t="s">
        <v>119</v>
      </c>
      <c r="H98" s="209">
        <v>1</v>
      </c>
      <c r="I98" s="210"/>
      <c r="J98" s="211">
        <f>ROUND(I98*H98,2)</f>
        <v>0</v>
      </c>
      <c r="K98" s="207" t="s">
        <v>120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121</v>
      </c>
      <c r="AT98" s="216" t="s">
        <v>116</v>
      </c>
      <c r="AU98" s="216" t="s">
        <v>82</v>
      </c>
      <c r="AY98" s="18" t="s">
        <v>113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121</v>
      </c>
      <c r="BM98" s="216" t="s">
        <v>138</v>
      </c>
    </row>
    <row r="99" s="2" customFormat="1">
      <c r="A99" s="39"/>
      <c r="B99" s="40"/>
      <c r="C99" s="41"/>
      <c r="D99" s="218" t="s">
        <v>123</v>
      </c>
      <c r="E99" s="41"/>
      <c r="F99" s="219" t="s">
        <v>137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123</v>
      </c>
      <c r="AU99" s="18" t="s">
        <v>82</v>
      </c>
    </row>
    <row r="100" s="2" customFormat="1">
      <c r="A100" s="39"/>
      <c r="B100" s="40"/>
      <c r="C100" s="41"/>
      <c r="D100" s="223" t="s">
        <v>124</v>
      </c>
      <c r="E100" s="41"/>
      <c r="F100" s="224" t="s">
        <v>139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124</v>
      </c>
      <c r="AU100" s="18" t="s">
        <v>82</v>
      </c>
    </row>
    <row r="101" s="12" customFormat="1" ht="22.8" customHeight="1">
      <c r="A101" s="12"/>
      <c r="B101" s="189"/>
      <c r="C101" s="190"/>
      <c r="D101" s="191" t="s">
        <v>71</v>
      </c>
      <c r="E101" s="203" t="s">
        <v>140</v>
      </c>
      <c r="F101" s="203" t="s">
        <v>141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SUM(P102:P107)</f>
        <v>0</v>
      </c>
      <c r="Q101" s="197"/>
      <c r="R101" s="198">
        <f>SUM(R102:R107)</f>
        <v>0</v>
      </c>
      <c r="S101" s="197"/>
      <c r="T101" s="199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112</v>
      </c>
      <c r="AT101" s="201" t="s">
        <v>71</v>
      </c>
      <c r="AU101" s="201" t="s">
        <v>80</v>
      </c>
      <c r="AY101" s="200" t="s">
        <v>113</v>
      </c>
      <c r="BK101" s="202">
        <f>SUM(BK102:BK107)</f>
        <v>0</v>
      </c>
    </row>
    <row r="102" s="2" customFormat="1" ht="16.5" customHeight="1">
      <c r="A102" s="39"/>
      <c r="B102" s="40"/>
      <c r="C102" s="205" t="s">
        <v>129</v>
      </c>
      <c r="D102" s="205" t="s">
        <v>116</v>
      </c>
      <c r="E102" s="206" t="s">
        <v>142</v>
      </c>
      <c r="F102" s="207" t="s">
        <v>141</v>
      </c>
      <c r="G102" s="208" t="s">
        <v>119</v>
      </c>
      <c r="H102" s="209">
        <v>1</v>
      </c>
      <c r="I102" s="210"/>
      <c r="J102" s="211">
        <f>ROUND(I102*H102,2)</f>
        <v>0</v>
      </c>
      <c r="K102" s="207" t="s">
        <v>120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121</v>
      </c>
      <c r="AT102" s="216" t="s">
        <v>116</v>
      </c>
      <c r="AU102" s="216" t="s">
        <v>82</v>
      </c>
      <c r="AY102" s="18" t="s">
        <v>113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121</v>
      </c>
      <c r="BM102" s="216" t="s">
        <v>143</v>
      </c>
    </row>
    <row r="103" s="2" customFormat="1">
      <c r="A103" s="39"/>
      <c r="B103" s="40"/>
      <c r="C103" s="41"/>
      <c r="D103" s="218" t="s">
        <v>123</v>
      </c>
      <c r="E103" s="41"/>
      <c r="F103" s="219" t="s">
        <v>141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123</v>
      </c>
      <c r="AU103" s="18" t="s">
        <v>82</v>
      </c>
    </row>
    <row r="104" s="2" customFormat="1">
      <c r="A104" s="39"/>
      <c r="B104" s="40"/>
      <c r="C104" s="41"/>
      <c r="D104" s="223" t="s">
        <v>124</v>
      </c>
      <c r="E104" s="41"/>
      <c r="F104" s="224" t="s">
        <v>144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82</v>
      </c>
    </row>
    <row r="105" s="13" customFormat="1">
      <c r="A105" s="13"/>
      <c r="B105" s="225"/>
      <c r="C105" s="226"/>
      <c r="D105" s="218" t="s">
        <v>126</v>
      </c>
      <c r="E105" s="227" t="s">
        <v>19</v>
      </c>
      <c r="F105" s="228" t="s">
        <v>145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126</v>
      </c>
      <c r="AU105" s="234" t="s">
        <v>82</v>
      </c>
      <c r="AV105" s="13" t="s">
        <v>80</v>
      </c>
      <c r="AW105" s="13" t="s">
        <v>33</v>
      </c>
      <c r="AX105" s="13" t="s">
        <v>72</v>
      </c>
      <c r="AY105" s="234" t="s">
        <v>113</v>
      </c>
    </row>
    <row r="106" s="14" customFormat="1">
      <c r="A106" s="14"/>
      <c r="B106" s="235"/>
      <c r="C106" s="236"/>
      <c r="D106" s="218" t="s">
        <v>126</v>
      </c>
      <c r="E106" s="237" t="s">
        <v>19</v>
      </c>
      <c r="F106" s="238" t="s">
        <v>80</v>
      </c>
      <c r="G106" s="236"/>
      <c r="H106" s="239">
        <v>1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126</v>
      </c>
      <c r="AU106" s="245" t="s">
        <v>82</v>
      </c>
      <c r="AV106" s="14" t="s">
        <v>82</v>
      </c>
      <c r="AW106" s="14" t="s">
        <v>33</v>
      </c>
      <c r="AX106" s="14" t="s">
        <v>72</v>
      </c>
      <c r="AY106" s="245" t="s">
        <v>113</v>
      </c>
    </row>
    <row r="107" s="15" customFormat="1">
      <c r="A107" s="15"/>
      <c r="B107" s="246"/>
      <c r="C107" s="247"/>
      <c r="D107" s="218" t="s">
        <v>126</v>
      </c>
      <c r="E107" s="248" t="s">
        <v>19</v>
      </c>
      <c r="F107" s="249" t="s">
        <v>128</v>
      </c>
      <c r="G107" s="247"/>
      <c r="H107" s="250">
        <v>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126</v>
      </c>
      <c r="AU107" s="256" t="s">
        <v>82</v>
      </c>
      <c r="AV107" s="15" t="s">
        <v>129</v>
      </c>
      <c r="AW107" s="15" t="s">
        <v>33</v>
      </c>
      <c r="AX107" s="15" t="s">
        <v>80</v>
      </c>
      <c r="AY107" s="256" t="s">
        <v>113</v>
      </c>
    </row>
    <row r="108" s="12" customFormat="1" ht="22.8" customHeight="1">
      <c r="A108" s="12"/>
      <c r="B108" s="189"/>
      <c r="C108" s="190"/>
      <c r="D108" s="191" t="s">
        <v>71</v>
      </c>
      <c r="E108" s="203" t="s">
        <v>146</v>
      </c>
      <c r="F108" s="203" t="s">
        <v>147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SUM(P109:P111)</f>
        <v>0</v>
      </c>
      <c r="Q108" s="197"/>
      <c r="R108" s="198">
        <f>SUM(R109:R111)</f>
        <v>0</v>
      </c>
      <c r="S108" s="197"/>
      <c r="T108" s="199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112</v>
      </c>
      <c r="AT108" s="201" t="s">
        <v>71</v>
      </c>
      <c r="AU108" s="201" t="s">
        <v>80</v>
      </c>
      <c r="AY108" s="200" t="s">
        <v>113</v>
      </c>
      <c r="BK108" s="202">
        <f>SUM(BK109:BK111)</f>
        <v>0</v>
      </c>
    </row>
    <row r="109" s="2" customFormat="1" ht="16.5" customHeight="1">
      <c r="A109" s="39"/>
      <c r="B109" s="40"/>
      <c r="C109" s="205" t="s">
        <v>112</v>
      </c>
      <c r="D109" s="205" t="s">
        <v>116</v>
      </c>
      <c r="E109" s="206" t="s">
        <v>148</v>
      </c>
      <c r="F109" s="207" t="s">
        <v>149</v>
      </c>
      <c r="G109" s="208" t="s">
        <v>119</v>
      </c>
      <c r="H109" s="209">
        <v>1</v>
      </c>
      <c r="I109" s="210"/>
      <c r="J109" s="211">
        <f>ROUND(I109*H109,2)</f>
        <v>0</v>
      </c>
      <c r="K109" s="207" t="s">
        <v>120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121</v>
      </c>
      <c r="AT109" s="216" t="s">
        <v>116</v>
      </c>
      <c r="AU109" s="216" t="s">
        <v>82</v>
      </c>
      <c r="AY109" s="18" t="s">
        <v>113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121</v>
      </c>
      <c r="BM109" s="216" t="s">
        <v>150</v>
      </c>
    </row>
    <row r="110" s="2" customFormat="1">
      <c r="A110" s="39"/>
      <c r="B110" s="40"/>
      <c r="C110" s="41"/>
      <c r="D110" s="218" t="s">
        <v>123</v>
      </c>
      <c r="E110" s="41"/>
      <c r="F110" s="219" t="s">
        <v>149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123</v>
      </c>
      <c r="AU110" s="18" t="s">
        <v>82</v>
      </c>
    </row>
    <row r="111" s="2" customFormat="1">
      <c r="A111" s="39"/>
      <c r="B111" s="40"/>
      <c r="C111" s="41"/>
      <c r="D111" s="223" t="s">
        <v>124</v>
      </c>
      <c r="E111" s="41"/>
      <c r="F111" s="224" t="s">
        <v>151</v>
      </c>
      <c r="G111" s="41"/>
      <c r="H111" s="41"/>
      <c r="I111" s="220"/>
      <c r="J111" s="41"/>
      <c r="K111" s="41"/>
      <c r="L111" s="45"/>
      <c r="M111" s="257"/>
      <c r="N111" s="258"/>
      <c r="O111" s="259"/>
      <c r="P111" s="259"/>
      <c r="Q111" s="259"/>
      <c r="R111" s="259"/>
      <c r="S111" s="259"/>
      <c r="T111" s="260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124</v>
      </c>
      <c r="AU111" s="18" t="s">
        <v>82</v>
      </c>
    </row>
    <row r="112" s="2" customFormat="1" ht="6.96" customHeight="1">
      <c r="A112" s="39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45"/>
      <c r="M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</sheetData>
  <sheetProtection sheet="1" autoFilter="0" formatColumns="0" formatRows="0" objects="1" scenarios="1" spinCount="100000" saltValue="p32tXZ9rLnZrLycZkRh0iV03ds2rpfFi1U3yxvzqAdP7CR60w+MuMPw3uPeQXCgjn554E+VyQvhExhXK2jSJ8w==" hashValue="7YSKR7A8UD5DiFX0f52YxPSOucyrdp2WK0KfgXBDpAzcKzoAuPFrX0cfs5Fa2bK8UR87FtwSxjpQKnfSBRJmEw==" algorithmName="SHA-512" password="CC35"/>
  <autoFilter ref="C82:K11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1/012103000"/>
    <hyperlink ref="F94" r:id="rId2" display="https://podminky.urs.cz/item/CS_URS_2022_01/012303000"/>
    <hyperlink ref="F100" r:id="rId3" display="https://podminky.urs.cz/item/CS_URS_2022_01/013254000"/>
    <hyperlink ref="F104" r:id="rId4" display="https://podminky.urs.cz/item/CS_URS_2022_01/030001000"/>
    <hyperlink ref="F111" r:id="rId5" display="https://podminky.urs.cz/item/CS_URS_2022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VENKOVNÍHO SCHODIŠTĚ U PAVILONU B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152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11. 8. 2022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ROUND((SUM(BE92:BE461)),  2)</f>
        <v>0</v>
      </c>
      <c r="G33" s="39"/>
      <c r="H33" s="39"/>
      <c r="I33" s="149">
        <v>0.20999999999999999</v>
      </c>
      <c r="J33" s="148">
        <f>ROUND(((SUM(BE92:BE461))*I33),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ROUND((SUM(BF92:BF461)),  2)</f>
        <v>0</v>
      </c>
      <c r="G34" s="39"/>
      <c r="H34" s="39"/>
      <c r="I34" s="149">
        <v>0.14999999999999999</v>
      </c>
      <c r="J34" s="148">
        <f>ROUND(((SUM(BF92:BF461))*I34),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ROUND((SUM(BG92:BG461)),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ROUND((SUM(BH92:BH461)),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ROUND((SUM(BI92:BI461)),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VENKOVNÍHO SCHODIŠTĚ U PAVILONU B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pavilon B areálu nemocnice</v>
      </c>
      <c r="G52" s="41"/>
      <c r="H52" s="41"/>
      <c r="I52" s="33" t="s">
        <v>23</v>
      </c>
      <c r="J52" s="73" t="str">
        <f>IF(J12="","",J12)</f>
        <v>11. 8. 2022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153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154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155</v>
      </c>
      <c r="E62" s="175"/>
      <c r="F62" s="175"/>
      <c r="G62" s="175"/>
      <c r="H62" s="175"/>
      <c r="I62" s="175"/>
      <c r="J62" s="176">
        <f>J143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156</v>
      </c>
      <c r="E63" s="175"/>
      <c r="F63" s="175"/>
      <c r="G63" s="175"/>
      <c r="H63" s="175"/>
      <c r="I63" s="175"/>
      <c r="J63" s="176">
        <f>J157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157</v>
      </c>
      <c r="E64" s="175"/>
      <c r="F64" s="175"/>
      <c r="G64" s="175"/>
      <c r="H64" s="175"/>
      <c r="I64" s="175"/>
      <c r="J64" s="176">
        <f>J187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158</v>
      </c>
      <c r="E65" s="175"/>
      <c r="F65" s="175"/>
      <c r="G65" s="175"/>
      <c r="H65" s="175"/>
      <c r="I65" s="175"/>
      <c r="J65" s="176">
        <f>J216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159</v>
      </c>
      <c r="E66" s="175"/>
      <c r="F66" s="175"/>
      <c r="G66" s="175"/>
      <c r="H66" s="175"/>
      <c r="I66" s="175"/>
      <c r="J66" s="176">
        <f>J338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160</v>
      </c>
      <c r="E67" s="175"/>
      <c r="F67" s="175"/>
      <c r="G67" s="175"/>
      <c r="H67" s="175"/>
      <c r="I67" s="175"/>
      <c r="J67" s="176">
        <f>J376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161</v>
      </c>
      <c r="E68" s="169"/>
      <c r="F68" s="169"/>
      <c r="G68" s="169"/>
      <c r="H68" s="169"/>
      <c r="I68" s="169"/>
      <c r="J68" s="170">
        <f>J380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162</v>
      </c>
      <c r="E69" s="175"/>
      <c r="F69" s="175"/>
      <c r="G69" s="175"/>
      <c r="H69" s="175"/>
      <c r="I69" s="175"/>
      <c r="J69" s="176">
        <f>J381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163</v>
      </c>
      <c r="E70" s="175"/>
      <c r="F70" s="175"/>
      <c r="G70" s="175"/>
      <c r="H70" s="175"/>
      <c r="I70" s="175"/>
      <c r="J70" s="176">
        <f>J397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164</v>
      </c>
      <c r="E71" s="175"/>
      <c r="F71" s="175"/>
      <c r="G71" s="175"/>
      <c r="H71" s="175"/>
      <c r="I71" s="175"/>
      <c r="J71" s="176">
        <f>J435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165</v>
      </c>
      <c r="E72" s="175"/>
      <c r="F72" s="175"/>
      <c r="G72" s="175"/>
      <c r="H72" s="175"/>
      <c r="I72" s="175"/>
      <c r="J72" s="176">
        <f>J446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97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OPRAVA VENKOVNÍHO SCHODIŠTĚ U PAVILONU B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87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01 - Stavební část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pavilon B areálu nemocnice</v>
      </c>
      <c r="G86" s="41"/>
      <c r="H86" s="41"/>
      <c r="I86" s="33" t="s">
        <v>23</v>
      </c>
      <c r="J86" s="73" t="str">
        <f>IF(J12="","",J12)</f>
        <v>11. 8. 2022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Nemocnice ve Frýdku-Místku, p.o.</v>
      </c>
      <c r="G88" s="41"/>
      <c r="H88" s="41"/>
      <c r="I88" s="33" t="s">
        <v>31</v>
      </c>
      <c r="J88" s="37" t="str">
        <f>E21</f>
        <v>Forsing projekt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IF(E18="","",E18)</f>
        <v>Vyplň údaj</v>
      </c>
      <c r="G89" s="41"/>
      <c r="H89" s="41"/>
      <c r="I89" s="33" t="s">
        <v>34</v>
      </c>
      <c r="J89" s="37" t="str">
        <f>E24</f>
        <v>Jindřich Jansa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98</v>
      </c>
      <c r="D91" s="181" t="s">
        <v>57</v>
      </c>
      <c r="E91" s="181" t="s">
        <v>53</v>
      </c>
      <c r="F91" s="181" t="s">
        <v>54</v>
      </c>
      <c r="G91" s="181" t="s">
        <v>99</v>
      </c>
      <c r="H91" s="181" t="s">
        <v>100</v>
      </c>
      <c r="I91" s="181" t="s">
        <v>101</v>
      </c>
      <c r="J91" s="181" t="s">
        <v>91</v>
      </c>
      <c r="K91" s="182" t="s">
        <v>102</v>
      </c>
      <c r="L91" s="183"/>
      <c r="M91" s="93" t="s">
        <v>19</v>
      </c>
      <c r="N91" s="94" t="s">
        <v>42</v>
      </c>
      <c r="O91" s="94" t="s">
        <v>103</v>
      </c>
      <c r="P91" s="94" t="s">
        <v>104</v>
      </c>
      <c r="Q91" s="94" t="s">
        <v>105</v>
      </c>
      <c r="R91" s="94" t="s">
        <v>106</v>
      </c>
      <c r="S91" s="94" t="s">
        <v>107</v>
      </c>
      <c r="T91" s="95" t="s">
        <v>108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109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P93+P380</f>
        <v>0</v>
      </c>
      <c r="Q92" s="97"/>
      <c r="R92" s="186">
        <f>R93+R380</f>
        <v>16.680344779999999</v>
      </c>
      <c r="S92" s="97"/>
      <c r="T92" s="187">
        <f>T93+T380</f>
        <v>26.768125000000001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92</v>
      </c>
      <c r="BK92" s="188">
        <f>BK93+BK380</f>
        <v>0</v>
      </c>
    </row>
    <row r="93" s="12" customFormat="1" ht="25.92" customHeight="1">
      <c r="A93" s="12"/>
      <c r="B93" s="189"/>
      <c r="C93" s="190"/>
      <c r="D93" s="191" t="s">
        <v>71</v>
      </c>
      <c r="E93" s="192" t="s">
        <v>166</v>
      </c>
      <c r="F93" s="192" t="s">
        <v>167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P94+P143+P157+P187+P216+P338+P376</f>
        <v>0</v>
      </c>
      <c r="Q93" s="197"/>
      <c r="R93" s="198">
        <f>R94+R143+R157+R187+R216+R338+R376</f>
        <v>16.454883369999997</v>
      </c>
      <c r="S93" s="197"/>
      <c r="T93" s="199">
        <f>T94+T143+T157+T187+T216+T338+T376</f>
        <v>26.718125000000001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72</v>
      </c>
      <c r="AY93" s="200" t="s">
        <v>113</v>
      </c>
      <c r="BK93" s="202">
        <f>BK94+BK143+BK157+BK187+BK216+BK338+BK376</f>
        <v>0</v>
      </c>
    </row>
    <row r="94" s="12" customFormat="1" ht="22.8" customHeight="1">
      <c r="A94" s="12"/>
      <c r="B94" s="189"/>
      <c r="C94" s="190"/>
      <c r="D94" s="191" t="s">
        <v>71</v>
      </c>
      <c r="E94" s="203" t="s">
        <v>80</v>
      </c>
      <c r="F94" s="203" t="s">
        <v>168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SUM(P95:P142)</f>
        <v>0</v>
      </c>
      <c r="Q94" s="197"/>
      <c r="R94" s="198">
        <f>SUM(R95:R142)</f>
        <v>0.00030299999999999999</v>
      </c>
      <c r="S94" s="197"/>
      <c r="T94" s="199">
        <f>SUM(T95:T142)</f>
        <v>0.81999999999999995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80</v>
      </c>
      <c r="AT94" s="201" t="s">
        <v>71</v>
      </c>
      <c r="AU94" s="201" t="s">
        <v>80</v>
      </c>
      <c r="AY94" s="200" t="s">
        <v>113</v>
      </c>
      <c r="BK94" s="202">
        <f>SUM(BK95:BK142)</f>
        <v>0</v>
      </c>
    </row>
    <row r="95" s="2" customFormat="1" ht="16.5" customHeight="1">
      <c r="A95" s="39"/>
      <c r="B95" s="40"/>
      <c r="C95" s="205" t="s">
        <v>80</v>
      </c>
      <c r="D95" s="205" t="s">
        <v>116</v>
      </c>
      <c r="E95" s="206" t="s">
        <v>169</v>
      </c>
      <c r="F95" s="207" t="s">
        <v>170</v>
      </c>
      <c r="G95" s="208" t="s">
        <v>171</v>
      </c>
      <c r="H95" s="209">
        <v>4</v>
      </c>
      <c r="I95" s="210"/>
      <c r="J95" s="211">
        <f>ROUND(I95*H95,2)</f>
        <v>0</v>
      </c>
      <c r="K95" s="207" t="s">
        <v>172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0.20499999999999999</v>
      </c>
      <c r="T95" s="215">
        <f>S95*H95</f>
        <v>0.81999999999999995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129</v>
      </c>
      <c r="AT95" s="216" t="s">
        <v>116</v>
      </c>
      <c r="AU95" s="216" t="s">
        <v>82</v>
      </c>
      <c r="AY95" s="18" t="s">
        <v>113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129</v>
      </c>
      <c r="BM95" s="216" t="s">
        <v>173</v>
      </c>
    </row>
    <row r="96" s="2" customFormat="1">
      <c r="A96" s="39"/>
      <c r="B96" s="40"/>
      <c r="C96" s="41"/>
      <c r="D96" s="218" t="s">
        <v>123</v>
      </c>
      <c r="E96" s="41"/>
      <c r="F96" s="219" t="s">
        <v>174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123</v>
      </c>
      <c r="AU96" s="18" t="s">
        <v>82</v>
      </c>
    </row>
    <row r="97" s="2" customFormat="1">
      <c r="A97" s="39"/>
      <c r="B97" s="40"/>
      <c r="C97" s="41"/>
      <c r="D97" s="223" t="s">
        <v>124</v>
      </c>
      <c r="E97" s="41"/>
      <c r="F97" s="224" t="s">
        <v>175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124</v>
      </c>
      <c r="AU97" s="18" t="s">
        <v>82</v>
      </c>
    </row>
    <row r="98" s="13" customFormat="1">
      <c r="A98" s="13"/>
      <c r="B98" s="225"/>
      <c r="C98" s="226"/>
      <c r="D98" s="218" t="s">
        <v>126</v>
      </c>
      <c r="E98" s="227" t="s">
        <v>19</v>
      </c>
      <c r="F98" s="228" t="s">
        <v>176</v>
      </c>
      <c r="G98" s="226"/>
      <c r="H98" s="227" t="s">
        <v>19</v>
      </c>
      <c r="I98" s="229"/>
      <c r="J98" s="226"/>
      <c r="K98" s="226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126</v>
      </c>
      <c r="AU98" s="234" t="s">
        <v>82</v>
      </c>
      <c r="AV98" s="13" t="s">
        <v>80</v>
      </c>
      <c r="AW98" s="13" t="s">
        <v>33</v>
      </c>
      <c r="AX98" s="13" t="s">
        <v>72</v>
      </c>
      <c r="AY98" s="234" t="s">
        <v>113</v>
      </c>
    </row>
    <row r="99" s="13" customFormat="1">
      <c r="A99" s="13"/>
      <c r="B99" s="225"/>
      <c r="C99" s="226"/>
      <c r="D99" s="218" t="s">
        <v>126</v>
      </c>
      <c r="E99" s="227" t="s">
        <v>19</v>
      </c>
      <c r="F99" s="228" t="s">
        <v>177</v>
      </c>
      <c r="G99" s="226"/>
      <c r="H99" s="227" t="s">
        <v>19</v>
      </c>
      <c r="I99" s="229"/>
      <c r="J99" s="226"/>
      <c r="K99" s="226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126</v>
      </c>
      <c r="AU99" s="234" t="s">
        <v>82</v>
      </c>
      <c r="AV99" s="13" t="s">
        <v>80</v>
      </c>
      <c r="AW99" s="13" t="s">
        <v>33</v>
      </c>
      <c r="AX99" s="13" t="s">
        <v>72</v>
      </c>
      <c r="AY99" s="234" t="s">
        <v>113</v>
      </c>
    </row>
    <row r="100" s="14" customFormat="1">
      <c r="A100" s="14"/>
      <c r="B100" s="235"/>
      <c r="C100" s="236"/>
      <c r="D100" s="218" t="s">
        <v>126</v>
      </c>
      <c r="E100" s="237" t="s">
        <v>19</v>
      </c>
      <c r="F100" s="238" t="s">
        <v>129</v>
      </c>
      <c r="G100" s="236"/>
      <c r="H100" s="239">
        <v>4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126</v>
      </c>
      <c r="AU100" s="245" t="s">
        <v>82</v>
      </c>
      <c r="AV100" s="14" t="s">
        <v>82</v>
      </c>
      <c r="AW100" s="14" t="s">
        <v>33</v>
      </c>
      <c r="AX100" s="14" t="s">
        <v>72</v>
      </c>
      <c r="AY100" s="245" t="s">
        <v>113</v>
      </c>
    </row>
    <row r="101" s="15" customFormat="1">
      <c r="A101" s="15"/>
      <c r="B101" s="246"/>
      <c r="C101" s="247"/>
      <c r="D101" s="218" t="s">
        <v>126</v>
      </c>
      <c r="E101" s="248" t="s">
        <v>19</v>
      </c>
      <c r="F101" s="249" t="s">
        <v>128</v>
      </c>
      <c r="G101" s="247"/>
      <c r="H101" s="250">
        <v>4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126</v>
      </c>
      <c r="AU101" s="256" t="s">
        <v>82</v>
      </c>
      <c r="AV101" s="15" t="s">
        <v>129</v>
      </c>
      <c r="AW101" s="15" t="s">
        <v>33</v>
      </c>
      <c r="AX101" s="15" t="s">
        <v>80</v>
      </c>
      <c r="AY101" s="256" t="s">
        <v>113</v>
      </c>
    </row>
    <row r="102" s="2" customFormat="1" ht="16.5" customHeight="1">
      <c r="A102" s="39"/>
      <c r="B102" s="40"/>
      <c r="C102" s="205" t="s">
        <v>82</v>
      </c>
      <c r="D102" s="205" t="s">
        <v>116</v>
      </c>
      <c r="E102" s="206" t="s">
        <v>178</v>
      </c>
      <c r="F102" s="207" t="s">
        <v>179</v>
      </c>
      <c r="G102" s="208" t="s">
        <v>180</v>
      </c>
      <c r="H102" s="209">
        <v>10.5</v>
      </c>
      <c r="I102" s="210"/>
      <c r="J102" s="211">
        <f>ROUND(I102*H102,2)</f>
        <v>0</v>
      </c>
      <c r="K102" s="207" t="s">
        <v>172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129</v>
      </c>
      <c r="AT102" s="216" t="s">
        <v>116</v>
      </c>
      <c r="AU102" s="216" t="s">
        <v>82</v>
      </c>
      <c r="AY102" s="18" t="s">
        <v>113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129</v>
      </c>
      <c r="BM102" s="216" t="s">
        <v>181</v>
      </c>
    </row>
    <row r="103" s="2" customFormat="1">
      <c r="A103" s="39"/>
      <c r="B103" s="40"/>
      <c r="C103" s="41"/>
      <c r="D103" s="218" t="s">
        <v>123</v>
      </c>
      <c r="E103" s="41"/>
      <c r="F103" s="219" t="s">
        <v>182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123</v>
      </c>
      <c r="AU103" s="18" t="s">
        <v>82</v>
      </c>
    </row>
    <row r="104" s="2" customFormat="1">
      <c r="A104" s="39"/>
      <c r="B104" s="40"/>
      <c r="C104" s="41"/>
      <c r="D104" s="223" t="s">
        <v>124</v>
      </c>
      <c r="E104" s="41"/>
      <c r="F104" s="224" t="s">
        <v>183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82</v>
      </c>
    </row>
    <row r="105" s="13" customFormat="1">
      <c r="A105" s="13"/>
      <c r="B105" s="225"/>
      <c r="C105" s="226"/>
      <c r="D105" s="218" t="s">
        <v>126</v>
      </c>
      <c r="E105" s="227" t="s">
        <v>19</v>
      </c>
      <c r="F105" s="228" t="s">
        <v>176</v>
      </c>
      <c r="G105" s="226"/>
      <c r="H105" s="227" t="s">
        <v>19</v>
      </c>
      <c r="I105" s="229"/>
      <c r="J105" s="226"/>
      <c r="K105" s="226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126</v>
      </c>
      <c r="AU105" s="234" t="s">
        <v>82</v>
      </c>
      <c r="AV105" s="13" t="s">
        <v>80</v>
      </c>
      <c r="AW105" s="13" t="s">
        <v>33</v>
      </c>
      <c r="AX105" s="13" t="s">
        <v>72</v>
      </c>
      <c r="AY105" s="234" t="s">
        <v>113</v>
      </c>
    </row>
    <row r="106" s="13" customFormat="1">
      <c r="A106" s="13"/>
      <c r="B106" s="225"/>
      <c r="C106" s="226"/>
      <c r="D106" s="218" t="s">
        <v>126</v>
      </c>
      <c r="E106" s="227" t="s">
        <v>19</v>
      </c>
      <c r="F106" s="228" t="s">
        <v>184</v>
      </c>
      <c r="G106" s="226"/>
      <c r="H106" s="227" t="s">
        <v>19</v>
      </c>
      <c r="I106" s="229"/>
      <c r="J106" s="226"/>
      <c r="K106" s="226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126</v>
      </c>
      <c r="AU106" s="234" t="s">
        <v>82</v>
      </c>
      <c r="AV106" s="13" t="s">
        <v>80</v>
      </c>
      <c r="AW106" s="13" t="s">
        <v>33</v>
      </c>
      <c r="AX106" s="13" t="s">
        <v>72</v>
      </c>
      <c r="AY106" s="234" t="s">
        <v>113</v>
      </c>
    </row>
    <row r="107" s="14" customFormat="1">
      <c r="A107" s="14"/>
      <c r="B107" s="235"/>
      <c r="C107" s="236"/>
      <c r="D107" s="218" t="s">
        <v>126</v>
      </c>
      <c r="E107" s="237" t="s">
        <v>19</v>
      </c>
      <c r="F107" s="238" t="s">
        <v>185</v>
      </c>
      <c r="G107" s="236"/>
      <c r="H107" s="239">
        <v>10.5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126</v>
      </c>
      <c r="AU107" s="245" t="s">
        <v>82</v>
      </c>
      <c r="AV107" s="14" t="s">
        <v>82</v>
      </c>
      <c r="AW107" s="14" t="s">
        <v>33</v>
      </c>
      <c r="AX107" s="14" t="s">
        <v>72</v>
      </c>
      <c r="AY107" s="245" t="s">
        <v>113</v>
      </c>
    </row>
    <row r="108" s="15" customFormat="1">
      <c r="A108" s="15"/>
      <c r="B108" s="246"/>
      <c r="C108" s="247"/>
      <c r="D108" s="218" t="s">
        <v>126</v>
      </c>
      <c r="E108" s="248" t="s">
        <v>19</v>
      </c>
      <c r="F108" s="249" t="s">
        <v>128</v>
      </c>
      <c r="G108" s="247"/>
      <c r="H108" s="250">
        <v>10.5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6" t="s">
        <v>126</v>
      </c>
      <c r="AU108" s="256" t="s">
        <v>82</v>
      </c>
      <c r="AV108" s="15" t="s">
        <v>129</v>
      </c>
      <c r="AW108" s="15" t="s">
        <v>33</v>
      </c>
      <c r="AX108" s="15" t="s">
        <v>80</v>
      </c>
      <c r="AY108" s="256" t="s">
        <v>113</v>
      </c>
    </row>
    <row r="109" s="2" customFormat="1" ht="16.5" customHeight="1">
      <c r="A109" s="39"/>
      <c r="B109" s="40"/>
      <c r="C109" s="205" t="s">
        <v>135</v>
      </c>
      <c r="D109" s="205" t="s">
        <v>116</v>
      </c>
      <c r="E109" s="206" t="s">
        <v>186</v>
      </c>
      <c r="F109" s="207" t="s">
        <v>187</v>
      </c>
      <c r="G109" s="208" t="s">
        <v>180</v>
      </c>
      <c r="H109" s="209">
        <v>11</v>
      </c>
      <c r="I109" s="210"/>
      <c r="J109" s="211">
        <f>ROUND(I109*H109,2)</f>
        <v>0</v>
      </c>
      <c r="K109" s="207" t="s">
        <v>172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129</v>
      </c>
      <c r="AT109" s="216" t="s">
        <v>116</v>
      </c>
      <c r="AU109" s="216" t="s">
        <v>82</v>
      </c>
      <c r="AY109" s="18" t="s">
        <v>113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129</v>
      </c>
      <c r="BM109" s="216" t="s">
        <v>188</v>
      </c>
    </row>
    <row r="110" s="2" customFormat="1">
      <c r="A110" s="39"/>
      <c r="B110" s="40"/>
      <c r="C110" s="41"/>
      <c r="D110" s="218" t="s">
        <v>123</v>
      </c>
      <c r="E110" s="41"/>
      <c r="F110" s="219" t="s">
        <v>189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123</v>
      </c>
      <c r="AU110" s="18" t="s">
        <v>82</v>
      </c>
    </row>
    <row r="111" s="2" customFormat="1">
      <c r="A111" s="39"/>
      <c r="B111" s="40"/>
      <c r="C111" s="41"/>
      <c r="D111" s="223" t="s">
        <v>124</v>
      </c>
      <c r="E111" s="41"/>
      <c r="F111" s="224" t="s">
        <v>190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124</v>
      </c>
      <c r="AU111" s="18" t="s">
        <v>82</v>
      </c>
    </row>
    <row r="112" s="13" customFormat="1">
      <c r="A112" s="13"/>
      <c r="B112" s="225"/>
      <c r="C112" s="226"/>
      <c r="D112" s="218" t="s">
        <v>126</v>
      </c>
      <c r="E112" s="227" t="s">
        <v>19</v>
      </c>
      <c r="F112" s="228" t="s">
        <v>191</v>
      </c>
      <c r="G112" s="226"/>
      <c r="H112" s="227" t="s">
        <v>19</v>
      </c>
      <c r="I112" s="229"/>
      <c r="J112" s="226"/>
      <c r="K112" s="226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126</v>
      </c>
      <c r="AU112" s="234" t="s">
        <v>82</v>
      </c>
      <c r="AV112" s="13" t="s">
        <v>80</v>
      </c>
      <c r="AW112" s="13" t="s">
        <v>33</v>
      </c>
      <c r="AX112" s="13" t="s">
        <v>72</v>
      </c>
      <c r="AY112" s="234" t="s">
        <v>113</v>
      </c>
    </row>
    <row r="113" s="13" customFormat="1">
      <c r="A113" s="13"/>
      <c r="B113" s="225"/>
      <c r="C113" s="226"/>
      <c r="D113" s="218" t="s">
        <v>126</v>
      </c>
      <c r="E113" s="227" t="s">
        <v>19</v>
      </c>
      <c r="F113" s="228" t="s">
        <v>192</v>
      </c>
      <c r="G113" s="226"/>
      <c r="H113" s="227" t="s">
        <v>19</v>
      </c>
      <c r="I113" s="229"/>
      <c r="J113" s="226"/>
      <c r="K113" s="226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126</v>
      </c>
      <c r="AU113" s="234" t="s">
        <v>82</v>
      </c>
      <c r="AV113" s="13" t="s">
        <v>80</v>
      </c>
      <c r="AW113" s="13" t="s">
        <v>33</v>
      </c>
      <c r="AX113" s="13" t="s">
        <v>72</v>
      </c>
      <c r="AY113" s="234" t="s">
        <v>113</v>
      </c>
    </row>
    <row r="114" s="14" customFormat="1">
      <c r="A114" s="14"/>
      <c r="B114" s="235"/>
      <c r="C114" s="236"/>
      <c r="D114" s="218" t="s">
        <v>126</v>
      </c>
      <c r="E114" s="237" t="s">
        <v>19</v>
      </c>
      <c r="F114" s="238" t="s">
        <v>193</v>
      </c>
      <c r="G114" s="236"/>
      <c r="H114" s="239">
        <v>11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126</v>
      </c>
      <c r="AU114" s="245" t="s">
        <v>82</v>
      </c>
      <c r="AV114" s="14" t="s">
        <v>82</v>
      </c>
      <c r="AW114" s="14" t="s">
        <v>33</v>
      </c>
      <c r="AX114" s="14" t="s">
        <v>72</v>
      </c>
      <c r="AY114" s="245" t="s">
        <v>113</v>
      </c>
    </row>
    <row r="115" s="15" customFormat="1">
      <c r="A115" s="15"/>
      <c r="B115" s="246"/>
      <c r="C115" s="247"/>
      <c r="D115" s="218" t="s">
        <v>126</v>
      </c>
      <c r="E115" s="248" t="s">
        <v>19</v>
      </c>
      <c r="F115" s="249" t="s">
        <v>128</v>
      </c>
      <c r="G115" s="247"/>
      <c r="H115" s="250">
        <v>11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6" t="s">
        <v>126</v>
      </c>
      <c r="AU115" s="256" t="s">
        <v>82</v>
      </c>
      <c r="AV115" s="15" t="s">
        <v>129</v>
      </c>
      <c r="AW115" s="15" t="s">
        <v>33</v>
      </c>
      <c r="AX115" s="15" t="s">
        <v>80</v>
      </c>
      <c r="AY115" s="256" t="s">
        <v>113</v>
      </c>
    </row>
    <row r="116" s="2" customFormat="1" ht="16.5" customHeight="1">
      <c r="A116" s="39"/>
      <c r="B116" s="40"/>
      <c r="C116" s="205" t="s">
        <v>129</v>
      </c>
      <c r="D116" s="205" t="s">
        <v>116</v>
      </c>
      <c r="E116" s="206" t="s">
        <v>194</v>
      </c>
      <c r="F116" s="207" t="s">
        <v>195</v>
      </c>
      <c r="G116" s="208" t="s">
        <v>180</v>
      </c>
      <c r="H116" s="209">
        <v>11</v>
      </c>
      <c r="I116" s="210"/>
      <c r="J116" s="211">
        <f>ROUND(I116*H116,2)</f>
        <v>0</v>
      </c>
      <c r="K116" s="207" t="s">
        <v>172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129</v>
      </c>
      <c r="AT116" s="216" t="s">
        <v>116</v>
      </c>
      <c r="AU116" s="216" t="s">
        <v>82</v>
      </c>
      <c r="AY116" s="18" t="s">
        <v>113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129</v>
      </c>
      <c r="BM116" s="216" t="s">
        <v>196</v>
      </c>
    </row>
    <row r="117" s="2" customFormat="1">
      <c r="A117" s="39"/>
      <c r="B117" s="40"/>
      <c r="C117" s="41"/>
      <c r="D117" s="218" t="s">
        <v>123</v>
      </c>
      <c r="E117" s="41"/>
      <c r="F117" s="219" t="s">
        <v>197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123</v>
      </c>
      <c r="AU117" s="18" t="s">
        <v>82</v>
      </c>
    </row>
    <row r="118" s="2" customFormat="1">
      <c r="A118" s="39"/>
      <c r="B118" s="40"/>
      <c r="C118" s="41"/>
      <c r="D118" s="223" t="s">
        <v>124</v>
      </c>
      <c r="E118" s="41"/>
      <c r="F118" s="224" t="s">
        <v>198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124</v>
      </c>
      <c r="AU118" s="18" t="s">
        <v>82</v>
      </c>
    </row>
    <row r="119" s="13" customFormat="1">
      <c r="A119" s="13"/>
      <c r="B119" s="225"/>
      <c r="C119" s="226"/>
      <c r="D119" s="218" t="s">
        <v>126</v>
      </c>
      <c r="E119" s="227" t="s">
        <v>19</v>
      </c>
      <c r="F119" s="228" t="s">
        <v>191</v>
      </c>
      <c r="G119" s="226"/>
      <c r="H119" s="227" t="s">
        <v>19</v>
      </c>
      <c r="I119" s="229"/>
      <c r="J119" s="226"/>
      <c r="K119" s="226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126</v>
      </c>
      <c r="AU119" s="234" t="s">
        <v>82</v>
      </c>
      <c r="AV119" s="13" t="s">
        <v>80</v>
      </c>
      <c r="AW119" s="13" t="s">
        <v>33</v>
      </c>
      <c r="AX119" s="13" t="s">
        <v>72</v>
      </c>
      <c r="AY119" s="234" t="s">
        <v>113</v>
      </c>
    </row>
    <row r="120" s="13" customFormat="1">
      <c r="A120" s="13"/>
      <c r="B120" s="225"/>
      <c r="C120" s="226"/>
      <c r="D120" s="218" t="s">
        <v>126</v>
      </c>
      <c r="E120" s="227" t="s">
        <v>19</v>
      </c>
      <c r="F120" s="228" t="s">
        <v>192</v>
      </c>
      <c r="G120" s="226"/>
      <c r="H120" s="227" t="s">
        <v>19</v>
      </c>
      <c r="I120" s="229"/>
      <c r="J120" s="226"/>
      <c r="K120" s="226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126</v>
      </c>
      <c r="AU120" s="234" t="s">
        <v>82</v>
      </c>
      <c r="AV120" s="13" t="s">
        <v>80</v>
      </c>
      <c r="AW120" s="13" t="s">
        <v>33</v>
      </c>
      <c r="AX120" s="13" t="s">
        <v>72</v>
      </c>
      <c r="AY120" s="234" t="s">
        <v>113</v>
      </c>
    </row>
    <row r="121" s="14" customFormat="1">
      <c r="A121" s="14"/>
      <c r="B121" s="235"/>
      <c r="C121" s="236"/>
      <c r="D121" s="218" t="s">
        <v>126</v>
      </c>
      <c r="E121" s="237" t="s">
        <v>19</v>
      </c>
      <c r="F121" s="238" t="s">
        <v>193</v>
      </c>
      <c r="G121" s="236"/>
      <c r="H121" s="239">
        <v>11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126</v>
      </c>
      <c r="AU121" s="245" t="s">
        <v>82</v>
      </c>
      <c r="AV121" s="14" t="s">
        <v>82</v>
      </c>
      <c r="AW121" s="14" t="s">
        <v>33</v>
      </c>
      <c r="AX121" s="14" t="s">
        <v>72</v>
      </c>
      <c r="AY121" s="245" t="s">
        <v>113</v>
      </c>
    </row>
    <row r="122" s="15" customFormat="1">
      <c r="A122" s="15"/>
      <c r="B122" s="246"/>
      <c r="C122" s="247"/>
      <c r="D122" s="218" t="s">
        <v>126</v>
      </c>
      <c r="E122" s="248" t="s">
        <v>19</v>
      </c>
      <c r="F122" s="249" t="s">
        <v>128</v>
      </c>
      <c r="G122" s="247"/>
      <c r="H122" s="250">
        <v>11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126</v>
      </c>
      <c r="AU122" s="256" t="s">
        <v>82</v>
      </c>
      <c r="AV122" s="15" t="s">
        <v>129</v>
      </c>
      <c r="AW122" s="15" t="s">
        <v>33</v>
      </c>
      <c r="AX122" s="15" t="s">
        <v>80</v>
      </c>
      <c r="AY122" s="256" t="s">
        <v>113</v>
      </c>
    </row>
    <row r="123" s="2" customFormat="1" ht="16.5" customHeight="1">
      <c r="A123" s="39"/>
      <c r="B123" s="40"/>
      <c r="C123" s="261" t="s">
        <v>112</v>
      </c>
      <c r="D123" s="261" t="s">
        <v>199</v>
      </c>
      <c r="E123" s="262" t="s">
        <v>200</v>
      </c>
      <c r="F123" s="263" t="s">
        <v>201</v>
      </c>
      <c r="G123" s="264" t="s">
        <v>202</v>
      </c>
      <c r="H123" s="265">
        <v>0.30299999999999999</v>
      </c>
      <c r="I123" s="266"/>
      <c r="J123" s="267">
        <f>ROUND(I123*H123,2)</f>
        <v>0</v>
      </c>
      <c r="K123" s="263" t="s">
        <v>172</v>
      </c>
      <c r="L123" s="268"/>
      <c r="M123" s="269" t="s">
        <v>19</v>
      </c>
      <c r="N123" s="270" t="s">
        <v>43</v>
      </c>
      <c r="O123" s="85"/>
      <c r="P123" s="214">
        <f>O123*H123</f>
        <v>0</v>
      </c>
      <c r="Q123" s="214">
        <v>0.001</v>
      </c>
      <c r="R123" s="214">
        <f>Q123*H123</f>
        <v>0.00030299999999999999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203</v>
      </c>
      <c r="AT123" s="216" t="s">
        <v>199</v>
      </c>
      <c r="AU123" s="216" t="s">
        <v>82</v>
      </c>
      <c r="AY123" s="18" t="s">
        <v>113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129</v>
      </c>
      <c r="BM123" s="216" t="s">
        <v>204</v>
      </c>
    </row>
    <row r="124" s="2" customFormat="1">
      <c r="A124" s="39"/>
      <c r="B124" s="40"/>
      <c r="C124" s="41"/>
      <c r="D124" s="218" t="s">
        <v>123</v>
      </c>
      <c r="E124" s="41"/>
      <c r="F124" s="219" t="s">
        <v>201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123</v>
      </c>
      <c r="AU124" s="18" t="s">
        <v>82</v>
      </c>
    </row>
    <row r="125" s="14" customFormat="1">
      <c r="A125" s="14"/>
      <c r="B125" s="235"/>
      <c r="C125" s="236"/>
      <c r="D125" s="218" t="s">
        <v>126</v>
      </c>
      <c r="E125" s="237" t="s">
        <v>19</v>
      </c>
      <c r="F125" s="238" t="s">
        <v>205</v>
      </c>
      <c r="G125" s="236"/>
      <c r="H125" s="239">
        <v>0.30299999999999999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126</v>
      </c>
      <c r="AU125" s="245" t="s">
        <v>82</v>
      </c>
      <c r="AV125" s="14" t="s">
        <v>82</v>
      </c>
      <c r="AW125" s="14" t="s">
        <v>33</v>
      </c>
      <c r="AX125" s="14" t="s">
        <v>72</v>
      </c>
      <c r="AY125" s="245" t="s">
        <v>113</v>
      </c>
    </row>
    <row r="126" s="15" customFormat="1">
      <c r="A126" s="15"/>
      <c r="B126" s="246"/>
      <c r="C126" s="247"/>
      <c r="D126" s="218" t="s">
        <v>126</v>
      </c>
      <c r="E126" s="248" t="s">
        <v>19</v>
      </c>
      <c r="F126" s="249" t="s">
        <v>128</v>
      </c>
      <c r="G126" s="247"/>
      <c r="H126" s="250">
        <v>0.30299999999999999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6" t="s">
        <v>126</v>
      </c>
      <c r="AU126" s="256" t="s">
        <v>82</v>
      </c>
      <c r="AV126" s="15" t="s">
        <v>129</v>
      </c>
      <c r="AW126" s="15" t="s">
        <v>33</v>
      </c>
      <c r="AX126" s="15" t="s">
        <v>80</v>
      </c>
      <c r="AY126" s="256" t="s">
        <v>113</v>
      </c>
    </row>
    <row r="127" s="2" customFormat="1" ht="16.5" customHeight="1">
      <c r="A127" s="39"/>
      <c r="B127" s="40"/>
      <c r="C127" s="205" t="s">
        <v>206</v>
      </c>
      <c r="D127" s="205" t="s">
        <v>116</v>
      </c>
      <c r="E127" s="206" t="s">
        <v>207</v>
      </c>
      <c r="F127" s="207" t="s">
        <v>208</v>
      </c>
      <c r="G127" s="208" t="s">
        <v>180</v>
      </c>
      <c r="H127" s="209">
        <v>21.5</v>
      </c>
      <c r="I127" s="210"/>
      <c r="J127" s="211">
        <f>ROUND(I127*H127,2)</f>
        <v>0</v>
      </c>
      <c r="K127" s="207" t="s">
        <v>172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129</v>
      </c>
      <c r="AT127" s="216" t="s">
        <v>116</v>
      </c>
      <c r="AU127" s="216" t="s">
        <v>82</v>
      </c>
      <c r="AY127" s="18" t="s">
        <v>113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129</v>
      </c>
      <c r="BM127" s="216" t="s">
        <v>209</v>
      </c>
    </row>
    <row r="128" s="2" customFormat="1">
      <c r="A128" s="39"/>
      <c r="B128" s="40"/>
      <c r="C128" s="41"/>
      <c r="D128" s="218" t="s">
        <v>123</v>
      </c>
      <c r="E128" s="41"/>
      <c r="F128" s="219" t="s">
        <v>210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123</v>
      </c>
      <c r="AU128" s="18" t="s">
        <v>82</v>
      </c>
    </row>
    <row r="129" s="2" customFormat="1">
      <c r="A129" s="39"/>
      <c r="B129" s="40"/>
      <c r="C129" s="41"/>
      <c r="D129" s="223" t="s">
        <v>124</v>
      </c>
      <c r="E129" s="41"/>
      <c r="F129" s="224" t="s">
        <v>211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124</v>
      </c>
      <c r="AU129" s="18" t="s">
        <v>82</v>
      </c>
    </row>
    <row r="130" s="13" customFormat="1">
      <c r="A130" s="13"/>
      <c r="B130" s="225"/>
      <c r="C130" s="226"/>
      <c r="D130" s="218" t="s">
        <v>126</v>
      </c>
      <c r="E130" s="227" t="s">
        <v>19</v>
      </c>
      <c r="F130" s="228" t="s">
        <v>191</v>
      </c>
      <c r="G130" s="226"/>
      <c r="H130" s="227" t="s">
        <v>19</v>
      </c>
      <c r="I130" s="229"/>
      <c r="J130" s="226"/>
      <c r="K130" s="226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126</v>
      </c>
      <c r="AU130" s="234" t="s">
        <v>82</v>
      </c>
      <c r="AV130" s="13" t="s">
        <v>80</v>
      </c>
      <c r="AW130" s="13" t="s">
        <v>33</v>
      </c>
      <c r="AX130" s="13" t="s">
        <v>72</v>
      </c>
      <c r="AY130" s="234" t="s">
        <v>113</v>
      </c>
    </row>
    <row r="131" s="13" customFormat="1">
      <c r="A131" s="13"/>
      <c r="B131" s="225"/>
      <c r="C131" s="226"/>
      <c r="D131" s="218" t="s">
        <v>126</v>
      </c>
      <c r="E131" s="227" t="s">
        <v>19</v>
      </c>
      <c r="F131" s="228" t="s">
        <v>212</v>
      </c>
      <c r="G131" s="226"/>
      <c r="H131" s="227" t="s">
        <v>19</v>
      </c>
      <c r="I131" s="229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126</v>
      </c>
      <c r="AU131" s="234" t="s">
        <v>82</v>
      </c>
      <c r="AV131" s="13" t="s">
        <v>80</v>
      </c>
      <c r="AW131" s="13" t="s">
        <v>33</v>
      </c>
      <c r="AX131" s="13" t="s">
        <v>72</v>
      </c>
      <c r="AY131" s="234" t="s">
        <v>113</v>
      </c>
    </row>
    <row r="132" s="14" customFormat="1">
      <c r="A132" s="14"/>
      <c r="B132" s="235"/>
      <c r="C132" s="236"/>
      <c r="D132" s="218" t="s">
        <v>126</v>
      </c>
      <c r="E132" s="237" t="s">
        <v>19</v>
      </c>
      <c r="F132" s="238" t="s">
        <v>213</v>
      </c>
      <c r="G132" s="236"/>
      <c r="H132" s="239">
        <v>14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126</v>
      </c>
      <c r="AU132" s="245" t="s">
        <v>82</v>
      </c>
      <c r="AV132" s="14" t="s">
        <v>82</v>
      </c>
      <c r="AW132" s="14" t="s">
        <v>33</v>
      </c>
      <c r="AX132" s="14" t="s">
        <v>72</v>
      </c>
      <c r="AY132" s="245" t="s">
        <v>113</v>
      </c>
    </row>
    <row r="133" s="13" customFormat="1">
      <c r="A133" s="13"/>
      <c r="B133" s="225"/>
      <c r="C133" s="226"/>
      <c r="D133" s="218" t="s">
        <v>126</v>
      </c>
      <c r="E133" s="227" t="s">
        <v>19</v>
      </c>
      <c r="F133" s="228" t="s">
        <v>214</v>
      </c>
      <c r="G133" s="226"/>
      <c r="H133" s="227" t="s">
        <v>19</v>
      </c>
      <c r="I133" s="229"/>
      <c r="J133" s="226"/>
      <c r="K133" s="226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126</v>
      </c>
      <c r="AU133" s="234" t="s">
        <v>82</v>
      </c>
      <c r="AV133" s="13" t="s">
        <v>80</v>
      </c>
      <c r="AW133" s="13" t="s">
        <v>33</v>
      </c>
      <c r="AX133" s="13" t="s">
        <v>72</v>
      </c>
      <c r="AY133" s="234" t="s">
        <v>113</v>
      </c>
    </row>
    <row r="134" s="14" customFormat="1">
      <c r="A134" s="14"/>
      <c r="B134" s="235"/>
      <c r="C134" s="236"/>
      <c r="D134" s="218" t="s">
        <v>126</v>
      </c>
      <c r="E134" s="237" t="s">
        <v>19</v>
      </c>
      <c r="F134" s="238" t="s">
        <v>215</v>
      </c>
      <c r="G134" s="236"/>
      <c r="H134" s="239">
        <v>7.5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126</v>
      </c>
      <c r="AU134" s="245" t="s">
        <v>82</v>
      </c>
      <c r="AV134" s="14" t="s">
        <v>82</v>
      </c>
      <c r="AW134" s="14" t="s">
        <v>33</v>
      </c>
      <c r="AX134" s="14" t="s">
        <v>72</v>
      </c>
      <c r="AY134" s="245" t="s">
        <v>113</v>
      </c>
    </row>
    <row r="135" s="15" customFormat="1">
      <c r="A135" s="15"/>
      <c r="B135" s="246"/>
      <c r="C135" s="247"/>
      <c r="D135" s="218" t="s">
        <v>126</v>
      </c>
      <c r="E135" s="248" t="s">
        <v>19</v>
      </c>
      <c r="F135" s="249" t="s">
        <v>128</v>
      </c>
      <c r="G135" s="247"/>
      <c r="H135" s="250">
        <v>21.5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126</v>
      </c>
      <c r="AU135" s="256" t="s">
        <v>82</v>
      </c>
      <c r="AV135" s="15" t="s">
        <v>129</v>
      </c>
      <c r="AW135" s="15" t="s">
        <v>33</v>
      </c>
      <c r="AX135" s="15" t="s">
        <v>80</v>
      </c>
      <c r="AY135" s="256" t="s">
        <v>113</v>
      </c>
    </row>
    <row r="136" s="2" customFormat="1" ht="16.5" customHeight="1">
      <c r="A136" s="39"/>
      <c r="B136" s="40"/>
      <c r="C136" s="205" t="s">
        <v>216</v>
      </c>
      <c r="D136" s="205" t="s">
        <v>116</v>
      </c>
      <c r="E136" s="206" t="s">
        <v>217</v>
      </c>
      <c r="F136" s="207" t="s">
        <v>218</v>
      </c>
      <c r="G136" s="208" t="s">
        <v>180</v>
      </c>
      <c r="H136" s="209">
        <v>11</v>
      </c>
      <c r="I136" s="210"/>
      <c r="J136" s="211">
        <f>ROUND(I136*H136,2)</f>
        <v>0</v>
      </c>
      <c r="K136" s="207" t="s">
        <v>172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129</v>
      </c>
      <c r="AT136" s="216" t="s">
        <v>116</v>
      </c>
      <c r="AU136" s="216" t="s">
        <v>82</v>
      </c>
      <c r="AY136" s="18" t="s">
        <v>113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129</v>
      </c>
      <c r="BM136" s="216" t="s">
        <v>219</v>
      </c>
    </row>
    <row r="137" s="2" customFormat="1">
      <c r="A137" s="39"/>
      <c r="B137" s="40"/>
      <c r="C137" s="41"/>
      <c r="D137" s="218" t="s">
        <v>123</v>
      </c>
      <c r="E137" s="41"/>
      <c r="F137" s="219" t="s">
        <v>220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123</v>
      </c>
      <c r="AU137" s="18" t="s">
        <v>82</v>
      </c>
    </row>
    <row r="138" s="2" customFormat="1">
      <c r="A138" s="39"/>
      <c r="B138" s="40"/>
      <c r="C138" s="41"/>
      <c r="D138" s="223" t="s">
        <v>124</v>
      </c>
      <c r="E138" s="41"/>
      <c r="F138" s="224" t="s">
        <v>221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124</v>
      </c>
      <c r="AU138" s="18" t="s">
        <v>82</v>
      </c>
    </row>
    <row r="139" s="13" customFormat="1">
      <c r="A139" s="13"/>
      <c r="B139" s="225"/>
      <c r="C139" s="226"/>
      <c r="D139" s="218" t="s">
        <v>126</v>
      </c>
      <c r="E139" s="227" t="s">
        <v>19</v>
      </c>
      <c r="F139" s="228" t="s">
        <v>191</v>
      </c>
      <c r="G139" s="226"/>
      <c r="H139" s="227" t="s">
        <v>19</v>
      </c>
      <c r="I139" s="229"/>
      <c r="J139" s="226"/>
      <c r="K139" s="226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126</v>
      </c>
      <c r="AU139" s="234" t="s">
        <v>82</v>
      </c>
      <c r="AV139" s="13" t="s">
        <v>80</v>
      </c>
      <c r="AW139" s="13" t="s">
        <v>33</v>
      </c>
      <c r="AX139" s="13" t="s">
        <v>72</v>
      </c>
      <c r="AY139" s="234" t="s">
        <v>113</v>
      </c>
    </row>
    <row r="140" s="13" customFormat="1">
      <c r="A140" s="13"/>
      <c r="B140" s="225"/>
      <c r="C140" s="226"/>
      <c r="D140" s="218" t="s">
        <v>126</v>
      </c>
      <c r="E140" s="227" t="s">
        <v>19</v>
      </c>
      <c r="F140" s="228" t="s">
        <v>192</v>
      </c>
      <c r="G140" s="226"/>
      <c r="H140" s="227" t="s">
        <v>19</v>
      </c>
      <c r="I140" s="229"/>
      <c r="J140" s="226"/>
      <c r="K140" s="226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126</v>
      </c>
      <c r="AU140" s="234" t="s">
        <v>82</v>
      </c>
      <c r="AV140" s="13" t="s">
        <v>80</v>
      </c>
      <c r="AW140" s="13" t="s">
        <v>33</v>
      </c>
      <c r="AX140" s="13" t="s">
        <v>72</v>
      </c>
      <c r="AY140" s="234" t="s">
        <v>113</v>
      </c>
    </row>
    <row r="141" s="14" customFormat="1">
      <c r="A141" s="14"/>
      <c r="B141" s="235"/>
      <c r="C141" s="236"/>
      <c r="D141" s="218" t="s">
        <v>126</v>
      </c>
      <c r="E141" s="237" t="s">
        <v>19</v>
      </c>
      <c r="F141" s="238" t="s">
        <v>193</v>
      </c>
      <c r="G141" s="236"/>
      <c r="H141" s="239">
        <v>11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126</v>
      </c>
      <c r="AU141" s="245" t="s">
        <v>82</v>
      </c>
      <c r="AV141" s="14" t="s">
        <v>82</v>
      </c>
      <c r="AW141" s="14" t="s">
        <v>33</v>
      </c>
      <c r="AX141" s="14" t="s">
        <v>72</v>
      </c>
      <c r="AY141" s="245" t="s">
        <v>113</v>
      </c>
    </row>
    <row r="142" s="15" customFormat="1">
      <c r="A142" s="15"/>
      <c r="B142" s="246"/>
      <c r="C142" s="247"/>
      <c r="D142" s="218" t="s">
        <v>126</v>
      </c>
      <c r="E142" s="248" t="s">
        <v>19</v>
      </c>
      <c r="F142" s="249" t="s">
        <v>128</v>
      </c>
      <c r="G142" s="247"/>
      <c r="H142" s="250">
        <v>11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6" t="s">
        <v>126</v>
      </c>
      <c r="AU142" s="256" t="s">
        <v>82</v>
      </c>
      <c r="AV142" s="15" t="s">
        <v>129</v>
      </c>
      <c r="AW142" s="15" t="s">
        <v>33</v>
      </c>
      <c r="AX142" s="15" t="s">
        <v>80</v>
      </c>
      <c r="AY142" s="256" t="s">
        <v>113</v>
      </c>
    </row>
    <row r="143" s="12" customFormat="1" ht="22.8" customHeight="1">
      <c r="A143" s="12"/>
      <c r="B143" s="189"/>
      <c r="C143" s="190"/>
      <c r="D143" s="191" t="s">
        <v>71</v>
      </c>
      <c r="E143" s="203" t="s">
        <v>129</v>
      </c>
      <c r="F143" s="203" t="s">
        <v>222</v>
      </c>
      <c r="G143" s="190"/>
      <c r="H143" s="190"/>
      <c r="I143" s="193"/>
      <c r="J143" s="204">
        <f>BK143</f>
        <v>0</v>
      </c>
      <c r="K143" s="190"/>
      <c r="L143" s="195"/>
      <c r="M143" s="196"/>
      <c r="N143" s="197"/>
      <c r="O143" s="197"/>
      <c r="P143" s="198">
        <f>SUM(P144:P156)</f>
        <v>0</v>
      </c>
      <c r="Q143" s="197"/>
      <c r="R143" s="198">
        <f>SUM(R144:R156)</f>
        <v>4.810575</v>
      </c>
      <c r="S143" s="197"/>
      <c r="T143" s="199">
        <f>SUM(T144:T156)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0" t="s">
        <v>80</v>
      </c>
      <c r="AT143" s="201" t="s">
        <v>71</v>
      </c>
      <c r="AU143" s="201" t="s">
        <v>80</v>
      </c>
      <c r="AY143" s="200" t="s">
        <v>113</v>
      </c>
      <c r="BK143" s="202">
        <f>SUM(BK144:BK156)</f>
        <v>0</v>
      </c>
    </row>
    <row r="144" s="2" customFormat="1" ht="16.5" customHeight="1">
      <c r="A144" s="39"/>
      <c r="B144" s="40"/>
      <c r="C144" s="205" t="s">
        <v>203</v>
      </c>
      <c r="D144" s="205" t="s">
        <v>116</v>
      </c>
      <c r="E144" s="206" t="s">
        <v>223</v>
      </c>
      <c r="F144" s="207" t="s">
        <v>224</v>
      </c>
      <c r="G144" s="208" t="s">
        <v>171</v>
      </c>
      <c r="H144" s="209">
        <v>24.5</v>
      </c>
      <c r="I144" s="210"/>
      <c r="J144" s="211">
        <f>ROUND(I144*H144,2)</f>
        <v>0</v>
      </c>
      <c r="K144" s="207" t="s">
        <v>172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0.03465</v>
      </c>
      <c r="R144" s="214">
        <f>Q144*H144</f>
        <v>0.84892500000000004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129</v>
      </c>
      <c r="AT144" s="216" t="s">
        <v>116</v>
      </c>
      <c r="AU144" s="216" t="s">
        <v>82</v>
      </c>
      <c r="AY144" s="18" t="s">
        <v>113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129</v>
      </c>
      <c r="BM144" s="216" t="s">
        <v>225</v>
      </c>
    </row>
    <row r="145" s="2" customFormat="1">
      <c r="A145" s="39"/>
      <c r="B145" s="40"/>
      <c r="C145" s="41"/>
      <c r="D145" s="218" t="s">
        <v>123</v>
      </c>
      <c r="E145" s="41"/>
      <c r="F145" s="219" t="s">
        <v>226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123</v>
      </c>
      <c r="AU145" s="18" t="s">
        <v>82</v>
      </c>
    </row>
    <row r="146" s="2" customFormat="1">
      <c r="A146" s="39"/>
      <c r="B146" s="40"/>
      <c r="C146" s="41"/>
      <c r="D146" s="223" t="s">
        <v>124</v>
      </c>
      <c r="E146" s="41"/>
      <c r="F146" s="224" t="s">
        <v>227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124</v>
      </c>
      <c r="AU146" s="18" t="s">
        <v>82</v>
      </c>
    </row>
    <row r="147" s="13" customFormat="1">
      <c r="A147" s="13"/>
      <c r="B147" s="225"/>
      <c r="C147" s="226"/>
      <c r="D147" s="218" t="s">
        <v>126</v>
      </c>
      <c r="E147" s="227" t="s">
        <v>19</v>
      </c>
      <c r="F147" s="228" t="s">
        <v>191</v>
      </c>
      <c r="G147" s="226"/>
      <c r="H147" s="227" t="s">
        <v>19</v>
      </c>
      <c r="I147" s="229"/>
      <c r="J147" s="226"/>
      <c r="K147" s="226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126</v>
      </c>
      <c r="AU147" s="234" t="s">
        <v>82</v>
      </c>
      <c r="AV147" s="13" t="s">
        <v>80</v>
      </c>
      <c r="AW147" s="13" t="s">
        <v>33</v>
      </c>
      <c r="AX147" s="13" t="s">
        <v>72</v>
      </c>
      <c r="AY147" s="234" t="s">
        <v>113</v>
      </c>
    </row>
    <row r="148" s="13" customFormat="1">
      <c r="A148" s="13"/>
      <c r="B148" s="225"/>
      <c r="C148" s="226"/>
      <c r="D148" s="218" t="s">
        <v>126</v>
      </c>
      <c r="E148" s="227" t="s">
        <v>19</v>
      </c>
      <c r="F148" s="228" t="s">
        <v>214</v>
      </c>
      <c r="G148" s="226"/>
      <c r="H148" s="227" t="s">
        <v>19</v>
      </c>
      <c r="I148" s="229"/>
      <c r="J148" s="226"/>
      <c r="K148" s="226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126</v>
      </c>
      <c r="AU148" s="234" t="s">
        <v>82</v>
      </c>
      <c r="AV148" s="13" t="s">
        <v>80</v>
      </c>
      <c r="AW148" s="13" t="s">
        <v>33</v>
      </c>
      <c r="AX148" s="13" t="s">
        <v>72</v>
      </c>
      <c r="AY148" s="234" t="s">
        <v>113</v>
      </c>
    </row>
    <row r="149" s="14" customFormat="1">
      <c r="A149" s="14"/>
      <c r="B149" s="235"/>
      <c r="C149" s="236"/>
      <c r="D149" s="218" t="s">
        <v>126</v>
      </c>
      <c r="E149" s="237" t="s">
        <v>19</v>
      </c>
      <c r="F149" s="238" t="s">
        <v>228</v>
      </c>
      <c r="G149" s="236"/>
      <c r="H149" s="239">
        <v>24.5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126</v>
      </c>
      <c r="AU149" s="245" t="s">
        <v>82</v>
      </c>
      <c r="AV149" s="14" t="s">
        <v>82</v>
      </c>
      <c r="AW149" s="14" t="s">
        <v>33</v>
      </c>
      <c r="AX149" s="14" t="s">
        <v>72</v>
      </c>
      <c r="AY149" s="245" t="s">
        <v>113</v>
      </c>
    </row>
    <row r="150" s="15" customFormat="1">
      <c r="A150" s="15"/>
      <c r="B150" s="246"/>
      <c r="C150" s="247"/>
      <c r="D150" s="218" t="s">
        <v>126</v>
      </c>
      <c r="E150" s="248" t="s">
        <v>19</v>
      </c>
      <c r="F150" s="249" t="s">
        <v>128</v>
      </c>
      <c r="G150" s="247"/>
      <c r="H150" s="250">
        <v>24.5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6" t="s">
        <v>126</v>
      </c>
      <c r="AU150" s="256" t="s">
        <v>82</v>
      </c>
      <c r="AV150" s="15" t="s">
        <v>129</v>
      </c>
      <c r="AW150" s="15" t="s">
        <v>33</v>
      </c>
      <c r="AX150" s="15" t="s">
        <v>80</v>
      </c>
      <c r="AY150" s="256" t="s">
        <v>113</v>
      </c>
    </row>
    <row r="151" s="2" customFormat="1" ht="16.5" customHeight="1">
      <c r="A151" s="39"/>
      <c r="B151" s="40"/>
      <c r="C151" s="261" t="s">
        <v>229</v>
      </c>
      <c r="D151" s="261" t="s">
        <v>199</v>
      </c>
      <c r="E151" s="262" t="s">
        <v>230</v>
      </c>
      <c r="F151" s="263" t="s">
        <v>231</v>
      </c>
      <c r="G151" s="264" t="s">
        <v>232</v>
      </c>
      <c r="H151" s="265">
        <v>26.949999999999999</v>
      </c>
      <c r="I151" s="266"/>
      <c r="J151" s="267">
        <f>ROUND(I151*H151,2)</f>
        <v>0</v>
      </c>
      <c r="K151" s="263" t="s">
        <v>172</v>
      </c>
      <c r="L151" s="268"/>
      <c r="M151" s="269" t="s">
        <v>19</v>
      </c>
      <c r="N151" s="270" t="s">
        <v>43</v>
      </c>
      <c r="O151" s="85"/>
      <c r="P151" s="214">
        <f>O151*H151</f>
        <v>0</v>
      </c>
      <c r="Q151" s="214">
        <v>0.14699999999999999</v>
      </c>
      <c r="R151" s="214">
        <f>Q151*H151</f>
        <v>3.9616499999999997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203</v>
      </c>
      <c r="AT151" s="216" t="s">
        <v>199</v>
      </c>
      <c r="AU151" s="216" t="s">
        <v>82</v>
      </c>
      <c r="AY151" s="18" t="s">
        <v>113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129</v>
      </c>
      <c r="BM151" s="216" t="s">
        <v>233</v>
      </c>
    </row>
    <row r="152" s="2" customFormat="1">
      <c r="A152" s="39"/>
      <c r="B152" s="40"/>
      <c r="C152" s="41"/>
      <c r="D152" s="218" t="s">
        <v>123</v>
      </c>
      <c r="E152" s="41"/>
      <c r="F152" s="219" t="s">
        <v>231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123</v>
      </c>
      <c r="AU152" s="18" t="s">
        <v>82</v>
      </c>
    </row>
    <row r="153" s="13" customFormat="1">
      <c r="A153" s="13"/>
      <c r="B153" s="225"/>
      <c r="C153" s="226"/>
      <c r="D153" s="218" t="s">
        <v>126</v>
      </c>
      <c r="E153" s="227" t="s">
        <v>19</v>
      </c>
      <c r="F153" s="228" t="s">
        <v>191</v>
      </c>
      <c r="G153" s="226"/>
      <c r="H153" s="227" t="s">
        <v>19</v>
      </c>
      <c r="I153" s="229"/>
      <c r="J153" s="226"/>
      <c r="K153" s="226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126</v>
      </c>
      <c r="AU153" s="234" t="s">
        <v>82</v>
      </c>
      <c r="AV153" s="13" t="s">
        <v>80</v>
      </c>
      <c r="AW153" s="13" t="s">
        <v>33</v>
      </c>
      <c r="AX153" s="13" t="s">
        <v>72</v>
      </c>
      <c r="AY153" s="234" t="s">
        <v>113</v>
      </c>
    </row>
    <row r="154" s="13" customFormat="1">
      <c r="A154" s="13"/>
      <c r="B154" s="225"/>
      <c r="C154" s="226"/>
      <c r="D154" s="218" t="s">
        <v>126</v>
      </c>
      <c r="E154" s="227" t="s">
        <v>19</v>
      </c>
      <c r="F154" s="228" t="s">
        <v>214</v>
      </c>
      <c r="G154" s="226"/>
      <c r="H154" s="227" t="s">
        <v>19</v>
      </c>
      <c r="I154" s="229"/>
      <c r="J154" s="226"/>
      <c r="K154" s="226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126</v>
      </c>
      <c r="AU154" s="234" t="s">
        <v>82</v>
      </c>
      <c r="AV154" s="13" t="s">
        <v>80</v>
      </c>
      <c r="AW154" s="13" t="s">
        <v>33</v>
      </c>
      <c r="AX154" s="13" t="s">
        <v>72</v>
      </c>
      <c r="AY154" s="234" t="s">
        <v>113</v>
      </c>
    </row>
    <row r="155" s="14" customFormat="1">
      <c r="A155" s="14"/>
      <c r="B155" s="235"/>
      <c r="C155" s="236"/>
      <c r="D155" s="218" t="s">
        <v>126</v>
      </c>
      <c r="E155" s="237" t="s">
        <v>19</v>
      </c>
      <c r="F155" s="238" t="s">
        <v>234</v>
      </c>
      <c r="G155" s="236"/>
      <c r="H155" s="239">
        <v>26.949999999999999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126</v>
      </c>
      <c r="AU155" s="245" t="s">
        <v>82</v>
      </c>
      <c r="AV155" s="14" t="s">
        <v>82</v>
      </c>
      <c r="AW155" s="14" t="s">
        <v>33</v>
      </c>
      <c r="AX155" s="14" t="s">
        <v>72</v>
      </c>
      <c r="AY155" s="245" t="s">
        <v>113</v>
      </c>
    </row>
    <row r="156" s="15" customFormat="1">
      <c r="A156" s="15"/>
      <c r="B156" s="246"/>
      <c r="C156" s="247"/>
      <c r="D156" s="218" t="s">
        <v>126</v>
      </c>
      <c r="E156" s="248" t="s">
        <v>19</v>
      </c>
      <c r="F156" s="249" t="s">
        <v>128</v>
      </c>
      <c r="G156" s="247"/>
      <c r="H156" s="250">
        <v>26.949999999999999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126</v>
      </c>
      <c r="AU156" s="256" t="s">
        <v>82</v>
      </c>
      <c r="AV156" s="15" t="s">
        <v>129</v>
      </c>
      <c r="AW156" s="15" t="s">
        <v>33</v>
      </c>
      <c r="AX156" s="15" t="s">
        <v>80</v>
      </c>
      <c r="AY156" s="256" t="s">
        <v>113</v>
      </c>
    </row>
    <row r="157" s="12" customFormat="1" ht="22.8" customHeight="1">
      <c r="A157" s="12"/>
      <c r="B157" s="189"/>
      <c r="C157" s="190"/>
      <c r="D157" s="191" t="s">
        <v>71</v>
      </c>
      <c r="E157" s="203" t="s">
        <v>112</v>
      </c>
      <c r="F157" s="203" t="s">
        <v>235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SUM(P158:P186)</f>
        <v>0</v>
      </c>
      <c r="Q157" s="197"/>
      <c r="R157" s="198">
        <f>SUM(R158:R186)</f>
        <v>3.2664800000000005</v>
      </c>
      <c r="S157" s="197"/>
      <c r="T157" s="199">
        <f>SUM(T158:T186)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80</v>
      </c>
      <c r="AT157" s="201" t="s">
        <v>71</v>
      </c>
      <c r="AU157" s="201" t="s">
        <v>80</v>
      </c>
      <c r="AY157" s="200" t="s">
        <v>113</v>
      </c>
      <c r="BK157" s="202">
        <f>SUM(BK158:BK186)</f>
        <v>0</v>
      </c>
    </row>
    <row r="158" s="2" customFormat="1" ht="16.5" customHeight="1">
      <c r="A158" s="39"/>
      <c r="B158" s="40"/>
      <c r="C158" s="205" t="s">
        <v>236</v>
      </c>
      <c r="D158" s="205" t="s">
        <v>116</v>
      </c>
      <c r="E158" s="206" t="s">
        <v>237</v>
      </c>
      <c r="F158" s="207" t="s">
        <v>238</v>
      </c>
      <c r="G158" s="208" t="s">
        <v>180</v>
      </c>
      <c r="H158" s="209">
        <v>21.5</v>
      </c>
      <c r="I158" s="210"/>
      <c r="J158" s="211">
        <f>ROUND(I158*H158,2)</f>
        <v>0</v>
      </c>
      <c r="K158" s="207" t="s">
        <v>172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129</v>
      </c>
      <c r="AT158" s="216" t="s">
        <v>116</v>
      </c>
      <c r="AU158" s="216" t="s">
        <v>82</v>
      </c>
      <c r="AY158" s="18" t="s">
        <v>113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129</v>
      </c>
      <c r="BM158" s="216" t="s">
        <v>239</v>
      </c>
    </row>
    <row r="159" s="2" customFormat="1">
      <c r="A159" s="39"/>
      <c r="B159" s="40"/>
      <c r="C159" s="41"/>
      <c r="D159" s="218" t="s">
        <v>123</v>
      </c>
      <c r="E159" s="41"/>
      <c r="F159" s="219" t="s">
        <v>240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123</v>
      </c>
      <c r="AU159" s="18" t="s">
        <v>82</v>
      </c>
    </row>
    <row r="160" s="2" customFormat="1">
      <c r="A160" s="39"/>
      <c r="B160" s="40"/>
      <c r="C160" s="41"/>
      <c r="D160" s="223" t="s">
        <v>124</v>
      </c>
      <c r="E160" s="41"/>
      <c r="F160" s="224" t="s">
        <v>241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124</v>
      </c>
      <c r="AU160" s="18" t="s">
        <v>82</v>
      </c>
    </row>
    <row r="161" s="13" customFormat="1">
      <c r="A161" s="13"/>
      <c r="B161" s="225"/>
      <c r="C161" s="226"/>
      <c r="D161" s="218" t="s">
        <v>126</v>
      </c>
      <c r="E161" s="227" t="s">
        <v>19</v>
      </c>
      <c r="F161" s="228" t="s">
        <v>191</v>
      </c>
      <c r="G161" s="226"/>
      <c r="H161" s="227" t="s">
        <v>19</v>
      </c>
      <c r="I161" s="229"/>
      <c r="J161" s="226"/>
      <c r="K161" s="226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126</v>
      </c>
      <c r="AU161" s="234" t="s">
        <v>82</v>
      </c>
      <c r="AV161" s="13" t="s">
        <v>80</v>
      </c>
      <c r="AW161" s="13" t="s">
        <v>33</v>
      </c>
      <c r="AX161" s="13" t="s">
        <v>72</v>
      </c>
      <c r="AY161" s="234" t="s">
        <v>113</v>
      </c>
    </row>
    <row r="162" s="13" customFormat="1">
      <c r="A162" s="13"/>
      <c r="B162" s="225"/>
      <c r="C162" s="226"/>
      <c r="D162" s="218" t="s">
        <v>126</v>
      </c>
      <c r="E162" s="227" t="s">
        <v>19</v>
      </c>
      <c r="F162" s="228" t="s">
        <v>212</v>
      </c>
      <c r="G162" s="226"/>
      <c r="H162" s="227" t="s">
        <v>19</v>
      </c>
      <c r="I162" s="229"/>
      <c r="J162" s="226"/>
      <c r="K162" s="226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126</v>
      </c>
      <c r="AU162" s="234" t="s">
        <v>82</v>
      </c>
      <c r="AV162" s="13" t="s">
        <v>80</v>
      </c>
      <c r="AW162" s="13" t="s">
        <v>33</v>
      </c>
      <c r="AX162" s="13" t="s">
        <v>72</v>
      </c>
      <c r="AY162" s="234" t="s">
        <v>113</v>
      </c>
    </row>
    <row r="163" s="14" customFormat="1">
      <c r="A163" s="14"/>
      <c r="B163" s="235"/>
      <c r="C163" s="236"/>
      <c r="D163" s="218" t="s">
        <v>126</v>
      </c>
      <c r="E163" s="237" t="s">
        <v>19</v>
      </c>
      <c r="F163" s="238" t="s">
        <v>213</v>
      </c>
      <c r="G163" s="236"/>
      <c r="H163" s="239">
        <v>14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126</v>
      </c>
      <c r="AU163" s="245" t="s">
        <v>82</v>
      </c>
      <c r="AV163" s="14" t="s">
        <v>82</v>
      </c>
      <c r="AW163" s="14" t="s">
        <v>33</v>
      </c>
      <c r="AX163" s="14" t="s">
        <v>72</v>
      </c>
      <c r="AY163" s="245" t="s">
        <v>113</v>
      </c>
    </row>
    <row r="164" s="13" customFormat="1">
      <c r="A164" s="13"/>
      <c r="B164" s="225"/>
      <c r="C164" s="226"/>
      <c r="D164" s="218" t="s">
        <v>126</v>
      </c>
      <c r="E164" s="227" t="s">
        <v>19</v>
      </c>
      <c r="F164" s="228" t="s">
        <v>214</v>
      </c>
      <c r="G164" s="226"/>
      <c r="H164" s="227" t="s">
        <v>19</v>
      </c>
      <c r="I164" s="229"/>
      <c r="J164" s="226"/>
      <c r="K164" s="226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126</v>
      </c>
      <c r="AU164" s="234" t="s">
        <v>82</v>
      </c>
      <c r="AV164" s="13" t="s">
        <v>80</v>
      </c>
      <c r="AW164" s="13" t="s">
        <v>33</v>
      </c>
      <c r="AX164" s="13" t="s">
        <v>72</v>
      </c>
      <c r="AY164" s="234" t="s">
        <v>113</v>
      </c>
    </row>
    <row r="165" s="14" customFormat="1">
      <c r="A165" s="14"/>
      <c r="B165" s="235"/>
      <c r="C165" s="236"/>
      <c r="D165" s="218" t="s">
        <v>126</v>
      </c>
      <c r="E165" s="237" t="s">
        <v>19</v>
      </c>
      <c r="F165" s="238" t="s">
        <v>215</v>
      </c>
      <c r="G165" s="236"/>
      <c r="H165" s="239">
        <v>7.5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126</v>
      </c>
      <c r="AU165" s="245" t="s">
        <v>82</v>
      </c>
      <c r="AV165" s="14" t="s">
        <v>82</v>
      </c>
      <c r="AW165" s="14" t="s">
        <v>33</v>
      </c>
      <c r="AX165" s="14" t="s">
        <v>72</v>
      </c>
      <c r="AY165" s="245" t="s">
        <v>113</v>
      </c>
    </row>
    <row r="166" s="15" customFormat="1">
      <c r="A166" s="15"/>
      <c r="B166" s="246"/>
      <c r="C166" s="247"/>
      <c r="D166" s="218" t="s">
        <v>126</v>
      </c>
      <c r="E166" s="248" t="s">
        <v>19</v>
      </c>
      <c r="F166" s="249" t="s">
        <v>128</v>
      </c>
      <c r="G166" s="247"/>
      <c r="H166" s="250">
        <v>21.5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126</v>
      </c>
      <c r="AU166" s="256" t="s">
        <v>82</v>
      </c>
      <c r="AV166" s="15" t="s">
        <v>129</v>
      </c>
      <c r="AW166" s="15" t="s">
        <v>33</v>
      </c>
      <c r="AX166" s="15" t="s">
        <v>80</v>
      </c>
      <c r="AY166" s="256" t="s">
        <v>113</v>
      </c>
    </row>
    <row r="167" s="2" customFormat="1" ht="16.5" customHeight="1">
      <c r="A167" s="39"/>
      <c r="B167" s="40"/>
      <c r="C167" s="205" t="s">
        <v>193</v>
      </c>
      <c r="D167" s="205" t="s">
        <v>116</v>
      </c>
      <c r="E167" s="206" t="s">
        <v>242</v>
      </c>
      <c r="F167" s="207" t="s">
        <v>243</v>
      </c>
      <c r="G167" s="208" t="s">
        <v>180</v>
      </c>
      <c r="H167" s="209">
        <v>14</v>
      </c>
      <c r="I167" s="210"/>
      <c r="J167" s="211">
        <f>ROUND(I167*H167,2)</f>
        <v>0</v>
      </c>
      <c r="K167" s="207" t="s">
        <v>172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129</v>
      </c>
      <c r="AT167" s="216" t="s">
        <v>116</v>
      </c>
      <c r="AU167" s="216" t="s">
        <v>82</v>
      </c>
      <c r="AY167" s="18" t="s">
        <v>113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129</v>
      </c>
      <c r="BM167" s="216" t="s">
        <v>244</v>
      </c>
    </row>
    <row r="168" s="2" customFormat="1">
      <c r="A168" s="39"/>
      <c r="B168" s="40"/>
      <c r="C168" s="41"/>
      <c r="D168" s="218" t="s">
        <v>123</v>
      </c>
      <c r="E168" s="41"/>
      <c r="F168" s="219" t="s">
        <v>245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123</v>
      </c>
      <c r="AU168" s="18" t="s">
        <v>82</v>
      </c>
    </row>
    <row r="169" s="2" customFormat="1">
      <c r="A169" s="39"/>
      <c r="B169" s="40"/>
      <c r="C169" s="41"/>
      <c r="D169" s="223" t="s">
        <v>124</v>
      </c>
      <c r="E169" s="41"/>
      <c r="F169" s="224" t="s">
        <v>246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124</v>
      </c>
      <c r="AU169" s="18" t="s">
        <v>82</v>
      </c>
    </row>
    <row r="170" s="13" customFormat="1">
      <c r="A170" s="13"/>
      <c r="B170" s="225"/>
      <c r="C170" s="226"/>
      <c r="D170" s="218" t="s">
        <v>126</v>
      </c>
      <c r="E170" s="227" t="s">
        <v>19</v>
      </c>
      <c r="F170" s="228" t="s">
        <v>191</v>
      </c>
      <c r="G170" s="226"/>
      <c r="H170" s="227" t="s">
        <v>19</v>
      </c>
      <c r="I170" s="229"/>
      <c r="J170" s="226"/>
      <c r="K170" s="226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126</v>
      </c>
      <c r="AU170" s="234" t="s">
        <v>82</v>
      </c>
      <c r="AV170" s="13" t="s">
        <v>80</v>
      </c>
      <c r="AW170" s="13" t="s">
        <v>33</v>
      </c>
      <c r="AX170" s="13" t="s">
        <v>72</v>
      </c>
      <c r="AY170" s="234" t="s">
        <v>113</v>
      </c>
    </row>
    <row r="171" s="13" customFormat="1">
      <c r="A171" s="13"/>
      <c r="B171" s="225"/>
      <c r="C171" s="226"/>
      <c r="D171" s="218" t="s">
        <v>126</v>
      </c>
      <c r="E171" s="227" t="s">
        <v>19</v>
      </c>
      <c r="F171" s="228" t="s">
        <v>212</v>
      </c>
      <c r="G171" s="226"/>
      <c r="H171" s="227" t="s">
        <v>19</v>
      </c>
      <c r="I171" s="229"/>
      <c r="J171" s="226"/>
      <c r="K171" s="226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126</v>
      </c>
      <c r="AU171" s="234" t="s">
        <v>82</v>
      </c>
      <c r="AV171" s="13" t="s">
        <v>80</v>
      </c>
      <c r="AW171" s="13" t="s">
        <v>33</v>
      </c>
      <c r="AX171" s="13" t="s">
        <v>72</v>
      </c>
      <c r="AY171" s="234" t="s">
        <v>113</v>
      </c>
    </row>
    <row r="172" s="14" customFormat="1">
      <c r="A172" s="14"/>
      <c r="B172" s="235"/>
      <c r="C172" s="236"/>
      <c r="D172" s="218" t="s">
        <v>126</v>
      </c>
      <c r="E172" s="237" t="s">
        <v>19</v>
      </c>
      <c r="F172" s="238" t="s">
        <v>213</v>
      </c>
      <c r="G172" s="236"/>
      <c r="H172" s="239">
        <v>14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126</v>
      </c>
      <c r="AU172" s="245" t="s">
        <v>82</v>
      </c>
      <c r="AV172" s="14" t="s">
        <v>82</v>
      </c>
      <c r="AW172" s="14" t="s">
        <v>33</v>
      </c>
      <c r="AX172" s="14" t="s">
        <v>72</v>
      </c>
      <c r="AY172" s="245" t="s">
        <v>113</v>
      </c>
    </row>
    <row r="173" s="15" customFormat="1">
      <c r="A173" s="15"/>
      <c r="B173" s="246"/>
      <c r="C173" s="247"/>
      <c r="D173" s="218" t="s">
        <v>126</v>
      </c>
      <c r="E173" s="248" t="s">
        <v>19</v>
      </c>
      <c r="F173" s="249" t="s">
        <v>128</v>
      </c>
      <c r="G173" s="247"/>
      <c r="H173" s="250">
        <v>14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126</v>
      </c>
      <c r="AU173" s="256" t="s">
        <v>82</v>
      </c>
      <c r="AV173" s="15" t="s">
        <v>129</v>
      </c>
      <c r="AW173" s="15" t="s">
        <v>33</v>
      </c>
      <c r="AX173" s="15" t="s">
        <v>80</v>
      </c>
      <c r="AY173" s="256" t="s">
        <v>113</v>
      </c>
    </row>
    <row r="174" s="2" customFormat="1" ht="16.5" customHeight="1">
      <c r="A174" s="39"/>
      <c r="B174" s="40"/>
      <c r="C174" s="205" t="s">
        <v>247</v>
      </c>
      <c r="D174" s="205" t="s">
        <v>116</v>
      </c>
      <c r="E174" s="206" t="s">
        <v>248</v>
      </c>
      <c r="F174" s="207" t="s">
        <v>249</v>
      </c>
      <c r="G174" s="208" t="s">
        <v>180</v>
      </c>
      <c r="H174" s="209">
        <v>14</v>
      </c>
      <c r="I174" s="210"/>
      <c r="J174" s="211">
        <f>ROUND(I174*H174,2)</f>
        <v>0</v>
      </c>
      <c r="K174" s="207" t="s">
        <v>172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0.089219999999999994</v>
      </c>
      <c r="R174" s="214">
        <f>Q174*H174</f>
        <v>1.24908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129</v>
      </c>
      <c r="AT174" s="216" t="s">
        <v>116</v>
      </c>
      <c r="AU174" s="216" t="s">
        <v>82</v>
      </c>
      <c r="AY174" s="18" t="s">
        <v>113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129</v>
      </c>
      <c r="BM174" s="216" t="s">
        <v>250</v>
      </c>
    </row>
    <row r="175" s="2" customFormat="1">
      <c r="A175" s="39"/>
      <c r="B175" s="40"/>
      <c r="C175" s="41"/>
      <c r="D175" s="218" t="s">
        <v>123</v>
      </c>
      <c r="E175" s="41"/>
      <c r="F175" s="219" t="s">
        <v>251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123</v>
      </c>
      <c r="AU175" s="18" t="s">
        <v>82</v>
      </c>
    </row>
    <row r="176" s="2" customFormat="1">
      <c r="A176" s="39"/>
      <c r="B176" s="40"/>
      <c r="C176" s="41"/>
      <c r="D176" s="223" t="s">
        <v>124</v>
      </c>
      <c r="E176" s="41"/>
      <c r="F176" s="224" t="s">
        <v>252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124</v>
      </c>
      <c r="AU176" s="18" t="s">
        <v>82</v>
      </c>
    </row>
    <row r="177" s="13" customFormat="1">
      <c r="A177" s="13"/>
      <c r="B177" s="225"/>
      <c r="C177" s="226"/>
      <c r="D177" s="218" t="s">
        <v>126</v>
      </c>
      <c r="E177" s="227" t="s">
        <v>19</v>
      </c>
      <c r="F177" s="228" t="s">
        <v>191</v>
      </c>
      <c r="G177" s="226"/>
      <c r="H177" s="227" t="s">
        <v>19</v>
      </c>
      <c r="I177" s="229"/>
      <c r="J177" s="226"/>
      <c r="K177" s="226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126</v>
      </c>
      <c r="AU177" s="234" t="s">
        <v>82</v>
      </c>
      <c r="AV177" s="13" t="s">
        <v>80</v>
      </c>
      <c r="AW177" s="13" t="s">
        <v>33</v>
      </c>
      <c r="AX177" s="13" t="s">
        <v>72</v>
      </c>
      <c r="AY177" s="234" t="s">
        <v>113</v>
      </c>
    </row>
    <row r="178" s="13" customFormat="1">
      <c r="A178" s="13"/>
      <c r="B178" s="225"/>
      <c r="C178" s="226"/>
      <c r="D178" s="218" t="s">
        <v>126</v>
      </c>
      <c r="E178" s="227" t="s">
        <v>19</v>
      </c>
      <c r="F178" s="228" t="s">
        <v>212</v>
      </c>
      <c r="G178" s="226"/>
      <c r="H178" s="227" t="s">
        <v>19</v>
      </c>
      <c r="I178" s="229"/>
      <c r="J178" s="226"/>
      <c r="K178" s="226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126</v>
      </c>
      <c r="AU178" s="234" t="s">
        <v>82</v>
      </c>
      <c r="AV178" s="13" t="s">
        <v>80</v>
      </c>
      <c r="AW178" s="13" t="s">
        <v>33</v>
      </c>
      <c r="AX178" s="13" t="s">
        <v>72</v>
      </c>
      <c r="AY178" s="234" t="s">
        <v>113</v>
      </c>
    </row>
    <row r="179" s="14" customFormat="1">
      <c r="A179" s="14"/>
      <c r="B179" s="235"/>
      <c r="C179" s="236"/>
      <c r="D179" s="218" t="s">
        <v>126</v>
      </c>
      <c r="E179" s="237" t="s">
        <v>19</v>
      </c>
      <c r="F179" s="238" t="s">
        <v>213</v>
      </c>
      <c r="G179" s="236"/>
      <c r="H179" s="239">
        <v>14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126</v>
      </c>
      <c r="AU179" s="245" t="s">
        <v>82</v>
      </c>
      <c r="AV179" s="14" t="s">
        <v>82</v>
      </c>
      <c r="AW179" s="14" t="s">
        <v>33</v>
      </c>
      <c r="AX179" s="14" t="s">
        <v>72</v>
      </c>
      <c r="AY179" s="245" t="s">
        <v>113</v>
      </c>
    </row>
    <row r="180" s="15" customFormat="1">
      <c r="A180" s="15"/>
      <c r="B180" s="246"/>
      <c r="C180" s="247"/>
      <c r="D180" s="218" t="s">
        <v>126</v>
      </c>
      <c r="E180" s="248" t="s">
        <v>19</v>
      </c>
      <c r="F180" s="249" t="s">
        <v>128</v>
      </c>
      <c r="G180" s="247"/>
      <c r="H180" s="250">
        <v>14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6" t="s">
        <v>126</v>
      </c>
      <c r="AU180" s="256" t="s">
        <v>82</v>
      </c>
      <c r="AV180" s="15" t="s">
        <v>129</v>
      </c>
      <c r="AW180" s="15" t="s">
        <v>33</v>
      </c>
      <c r="AX180" s="15" t="s">
        <v>80</v>
      </c>
      <c r="AY180" s="256" t="s">
        <v>113</v>
      </c>
    </row>
    <row r="181" s="2" customFormat="1" ht="16.5" customHeight="1">
      <c r="A181" s="39"/>
      <c r="B181" s="40"/>
      <c r="C181" s="261" t="s">
        <v>253</v>
      </c>
      <c r="D181" s="261" t="s">
        <v>199</v>
      </c>
      <c r="E181" s="262" t="s">
        <v>254</v>
      </c>
      <c r="F181" s="263" t="s">
        <v>255</v>
      </c>
      <c r="G181" s="264" t="s">
        <v>180</v>
      </c>
      <c r="H181" s="265">
        <v>15.4</v>
      </c>
      <c r="I181" s="266"/>
      <c r="J181" s="267">
        <f>ROUND(I181*H181,2)</f>
        <v>0</v>
      </c>
      <c r="K181" s="263" t="s">
        <v>172</v>
      </c>
      <c r="L181" s="268"/>
      <c r="M181" s="269" t="s">
        <v>19</v>
      </c>
      <c r="N181" s="270" t="s">
        <v>43</v>
      </c>
      <c r="O181" s="85"/>
      <c r="P181" s="214">
        <f>O181*H181</f>
        <v>0</v>
      </c>
      <c r="Q181" s="214">
        <v>0.13100000000000001</v>
      </c>
      <c r="R181" s="214">
        <f>Q181*H181</f>
        <v>2.0174000000000003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203</v>
      </c>
      <c r="AT181" s="216" t="s">
        <v>199</v>
      </c>
      <c r="AU181" s="216" t="s">
        <v>82</v>
      </c>
      <c r="AY181" s="18" t="s">
        <v>113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129</v>
      </c>
      <c r="BM181" s="216" t="s">
        <v>256</v>
      </c>
    </row>
    <row r="182" s="2" customFormat="1">
      <c r="A182" s="39"/>
      <c r="B182" s="40"/>
      <c r="C182" s="41"/>
      <c r="D182" s="218" t="s">
        <v>123</v>
      </c>
      <c r="E182" s="41"/>
      <c r="F182" s="219" t="s">
        <v>255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123</v>
      </c>
      <c r="AU182" s="18" t="s">
        <v>82</v>
      </c>
    </row>
    <row r="183" s="13" customFormat="1">
      <c r="A183" s="13"/>
      <c r="B183" s="225"/>
      <c r="C183" s="226"/>
      <c r="D183" s="218" t="s">
        <v>126</v>
      </c>
      <c r="E183" s="227" t="s">
        <v>19</v>
      </c>
      <c r="F183" s="228" t="s">
        <v>191</v>
      </c>
      <c r="G183" s="226"/>
      <c r="H183" s="227" t="s">
        <v>19</v>
      </c>
      <c r="I183" s="229"/>
      <c r="J183" s="226"/>
      <c r="K183" s="226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126</v>
      </c>
      <c r="AU183" s="234" t="s">
        <v>82</v>
      </c>
      <c r="AV183" s="13" t="s">
        <v>80</v>
      </c>
      <c r="AW183" s="13" t="s">
        <v>33</v>
      </c>
      <c r="AX183" s="13" t="s">
        <v>72</v>
      </c>
      <c r="AY183" s="234" t="s">
        <v>113</v>
      </c>
    </row>
    <row r="184" s="13" customFormat="1">
      <c r="A184" s="13"/>
      <c r="B184" s="225"/>
      <c r="C184" s="226"/>
      <c r="D184" s="218" t="s">
        <v>126</v>
      </c>
      <c r="E184" s="227" t="s">
        <v>19</v>
      </c>
      <c r="F184" s="228" t="s">
        <v>212</v>
      </c>
      <c r="G184" s="226"/>
      <c r="H184" s="227" t="s">
        <v>19</v>
      </c>
      <c r="I184" s="229"/>
      <c r="J184" s="226"/>
      <c r="K184" s="226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126</v>
      </c>
      <c r="AU184" s="234" t="s">
        <v>82</v>
      </c>
      <c r="AV184" s="13" t="s">
        <v>80</v>
      </c>
      <c r="AW184" s="13" t="s">
        <v>33</v>
      </c>
      <c r="AX184" s="13" t="s">
        <v>72</v>
      </c>
      <c r="AY184" s="234" t="s">
        <v>113</v>
      </c>
    </row>
    <row r="185" s="14" customFormat="1">
      <c r="A185" s="14"/>
      <c r="B185" s="235"/>
      <c r="C185" s="236"/>
      <c r="D185" s="218" t="s">
        <v>126</v>
      </c>
      <c r="E185" s="237" t="s">
        <v>19</v>
      </c>
      <c r="F185" s="238" t="s">
        <v>257</v>
      </c>
      <c r="G185" s="236"/>
      <c r="H185" s="239">
        <v>15.4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126</v>
      </c>
      <c r="AU185" s="245" t="s">
        <v>82</v>
      </c>
      <c r="AV185" s="14" t="s">
        <v>82</v>
      </c>
      <c r="AW185" s="14" t="s">
        <v>33</v>
      </c>
      <c r="AX185" s="14" t="s">
        <v>72</v>
      </c>
      <c r="AY185" s="245" t="s">
        <v>113</v>
      </c>
    </row>
    <row r="186" s="15" customFormat="1">
      <c r="A186" s="15"/>
      <c r="B186" s="246"/>
      <c r="C186" s="247"/>
      <c r="D186" s="218" t="s">
        <v>126</v>
      </c>
      <c r="E186" s="248" t="s">
        <v>19</v>
      </c>
      <c r="F186" s="249" t="s">
        <v>128</v>
      </c>
      <c r="G186" s="247"/>
      <c r="H186" s="250">
        <v>15.4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126</v>
      </c>
      <c r="AU186" s="256" t="s">
        <v>82</v>
      </c>
      <c r="AV186" s="15" t="s">
        <v>129</v>
      </c>
      <c r="AW186" s="15" t="s">
        <v>33</v>
      </c>
      <c r="AX186" s="15" t="s">
        <v>80</v>
      </c>
      <c r="AY186" s="256" t="s">
        <v>113</v>
      </c>
    </row>
    <row r="187" s="12" customFormat="1" ht="22.8" customHeight="1">
      <c r="A187" s="12"/>
      <c r="B187" s="189"/>
      <c r="C187" s="190"/>
      <c r="D187" s="191" t="s">
        <v>71</v>
      </c>
      <c r="E187" s="203" t="s">
        <v>206</v>
      </c>
      <c r="F187" s="203" t="s">
        <v>258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SUM(P188:P215)</f>
        <v>0</v>
      </c>
      <c r="Q187" s="197"/>
      <c r="R187" s="198">
        <f>SUM(R188:R215)</f>
        <v>0.34041906999999999</v>
      </c>
      <c r="S187" s="197"/>
      <c r="T187" s="199">
        <f>SUM(T188:T215)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80</v>
      </c>
      <c r="AT187" s="201" t="s">
        <v>71</v>
      </c>
      <c r="AU187" s="201" t="s">
        <v>80</v>
      </c>
      <c r="AY187" s="200" t="s">
        <v>113</v>
      </c>
      <c r="BK187" s="202">
        <f>SUM(BK188:BK215)</f>
        <v>0</v>
      </c>
    </row>
    <row r="188" s="2" customFormat="1" ht="24.15" customHeight="1">
      <c r="A188" s="39"/>
      <c r="B188" s="40"/>
      <c r="C188" s="205" t="s">
        <v>213</v>
      </c>
      <c r="D188" s="205" t="s">
        <v>116</v>
      </c>
      <c r="E188" s="206" t="s">
        <v>259</v>
      </c>
      <c r="F188" s="207" t="s">
        <v>260</v>
      </c>
      <c r="G188" s="208" t="s">
        <v>180</v>
      </c>
      <c r="H188" s="209">
        <v>18.428999999999998</v>
      </c>
      <c r="I188" s="210"/>
      <c r="J188" s="211">
        <f>ROUND(I188*H188,2)</f>
        <v>0</v>
      </c>
      <c r="K188" s="207" t="s">
        <v>172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0.0083499999999999998</v>
      </c>
      <c r="R188" s="214">
        <f>Q188*H188</f>
        <v>0.15388215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129</v>
      </c>
      <c r="AT188" s="216" t="s">
        <v>116</v>
      </c>
      <c r="AU188" s="216" t="s">
        <v>82</v>
      </c>
      <c r="AY188" s="18" t="s">
        <v>113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129</v>
      </c>
      <c r="BM188" s="216" t="s">
        <v>261</v>
      </c>
    </row>
    <row r="189" s="2" customFormat="1">
      <c r="A189" s="39"/>
      <c r="B189" s="40"/>
      <c r="C189" s="41"/>
      <c r="D189" s="218" t="s">
        <v>123</v>
      </c>
      <c r="E189" s="41"/>
      <c r="F189" s="219" t="s">
        <v>262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123</v>
      </c>
      <c r="AU189" s="18" t="s">
        <v>82</v>
      </c>
    </row>
    <row r="190" s="2" customFormat="1">
      <c r="A190" s="39"/>
      <c r="B190" s="40"/>
      <c r="C190" s="41"/>
      <c r="D190" s="223" t="s">
        <v>124</v>
      </c>
      <c r="E190" s="41"/>
      <c r="F190" s="224" t="s">
        <v>263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124</v>
      </c>
      <c r="AU190" s="18" t="s">
        <v>82</v>
      </c>
    </row>
    <row r="191" s="13" customFormat="1">
      <c r="A191" s="13"/>
      <c r="B191" s="225"/>
      <c r="C191" s="226"/>
      <c r="D191" s="218" t="s">
        <v>126</v>
      </c>
      <c r="E191" s="227" t="s">
        <v>19</v>
      </c>
      <c r="F191" s="228" t="s">
        <v>191</v>
      </c>
      <c r="G191" s="226"/>
      <c r="H191" s="227" t="s">
        <v>19</v>
      </c>
      <c r="I191" s="229"/>
      <c r="J191" s="226"/>
      <c r="K191" s="226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126</v>
      </c>
      <c r="AU191" s="234" t="s">
        <v>82</v>
      </c>
      <c r="AV191" s="13" t="s">
        <v>80</v>
      </c>
      <c r="AW191" s="13" t="s">
        <v>33</v>
      </c>
      <c r="AX191" s="13" t="s">
        <v>72</v>
      </c>
      <c r="AY191" s="234" t="s">
        <v>113</v>
      </c>
    </row>
    <row r="192" s="13" customFormat="1">
      <c r="A192" s="13"/>
      <c r="B192" s="225"/>
      <c r="C192" s="226"/>
      <c r="D192" s="218" t="s">
        <v>126</v>
      </c>
      <c r="E192" s="227" t="s">
        <v>19</v>
      </c>
      <c r="F192" s="228" t="s">
        <v>264</v>
      </c>
      <c r="G192" s="226"/>
      <c r="H192" s="227" t="s">
        <v>19</v>
      </c>
      <c r="I192" s="229"/>
      <c r="J192" s="226"/>
      <c r="K192" s="226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126</v>
      </c>
      <c r="AU192" s="234" t="s">
        <v>82</v>
      </c>
      <c r="AV192" s="13" t="s">
        <v>80</v>
      </c>
      <c r="AW192" s="13" t="s">
        <v>33</v>
      </c>
      <c r="AX192" s="13" t="s">
        <v>72</v>
      </c>
      <c r="AY192" s="234" t="s">
        <v>113</v>
      </c>
    </row>
    <row r="193" s="14" customFormat="1">
      <c r="A193" s="14"/>
      <c r="B193" s="235"/>
      <c r="C193" s="236"/>
      <c r="D193" s="218" t="s">
        <v>126</v>
      </c>
      <c r="E193" s="237" t="s">
        <v>19</v>
      </c>
      <c r="F193" s="238" t="s">
        <v>265</v>
      </c>
      <c r="G193" s="236"/>
      <c r="H193" s="239">
        <v>6.1459999999999999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126</v>
      </c>
      <c r="AU193" s="245" t="s">
        <v>82</v>
      </c>
      <c r="AV193" s="14" t="s">
        <v>82</v>
      </c>
      <c r="AW193" s="14" t="s">
        <v>33</v>
      </c>
      <c r="AX193" s="14" t="s">
        <v>72</v>
      </c>
      <c r="AY193" s="245" t="s">
        <v>113</v>
      </c>
    </row>
    <row r="194" s="14" customFormat="1">
      <c r="A194" s="14"/>
      <c r="B194" s="235"/>
      <c r="C194" s="236"/>
      <c r="D194" s="218" t="s">
        <v>126</v>
      </c>
      <c r="E194" s="237" t="s">
        <v>19</v>
      </c>
      <c r="F194" s="238" t="s">
        <v>266</v>
      </c>
      <c r="G194" s="236"/>
      <c r="H194" s="239">
        <v>12.283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126</v>
      </c>
      <c r="AU194" s="245" t="s">
        <v>82</v>
      </c>
      <c r="AV194" s="14" t="s">
        <v>82</v>
      </c>
      <c r="AW194" s="14" t="s">
        <v>33</v>
      </c>
      <c r="AX194" s="14" t="s">
        <v>72</v>
      </c>
      <c r="AY194" s="245" t="s">
        <v>113</v>
      </c>
    </row>
    <row r="195" s="15" customFormat="1">
      <c r="A195" s="15"/>
      <c r="B195" s="246"/>
      <c r="C195" s="247"/>
      <c r="D195" s="218" t="s">
        <v>126</v>
      </c>
      <c r="E195" s="248" t="s">
        <v>19</v>
      </c>
      <c r="F195" s="249" t="s">
        <v>128</v>
      </c>
      <c r="G195" s="247"/>
      <c r="H195" s="250">
        <v>18.428999999999998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6" t="s">
        <v>126</v>
      </c>
      <c r="AU195" s="256" t="s">
        <v>82</v>
      </c>
      <c r="AV195" s="15" t="s">
        <v>129</v>
      </c>
      <c r="AW195" s="15" t="s">
        <v>33</v>
      </c>
      <c r="AX195" s="15" t="s">
        <v>80</v>
      </c>
      <c r="AY195" s="256" t="s">
        <v>113</v>
      </c>
    </row>
    <row r="196" s="2" customFormat="1" ht="16.5" customHeight="1">
      <c r="A196" s="39"/>
      <c r="B196" s="40"/>
      <c r="C196" s="261" t="s">
        <v>8</v>
      </c>
      <c r="D196" s="261" t="s">
        <v>199</v>
      </c>
      <c r="E196" s="262" t="s">
        <v>267</v>
      </c>
      <c r="F196" s="263" t="s">
        <v>268</v>
      </c>
      <c r="G196" s="264" t="s">
        <v>180</v>
      </c>
      <c r="H196" s="265">
        <v>19.350000000000001</v>
      </c>
      <c r="I196" s="266"/>
      <c r="J196" s="267">
        <f>ROUND(I196*H196,2)</f>
        <v>0</v>
      </c>
      <c r="K196" s="263" t="s">
        <v>172</v>
      </c>
      <c r="L196" s="268"/>
      <c r="M196" s="269" t="s">
        <v>19</v>
      </c>
      <c r="N196" s="270" t="s">
        <v>43</v>
      </c>
      <c r="O196" s="85"/>
      <c r="P196" s="214">
        <f>O196*H196</f>
        <v>0</v>
      </c>
      <c r="Q196" s="214">
        <v>0.00059999999999999995</v>
      </c>
      <c r="R196" s="214">
        <f>Q196*H196</f>
        <v>0.011610000000000001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203</v>
      </c>
      <c r="AT196" s="216" t="s">
        <v>199</v>
      </c>
      <c r="AU196" s="216" t="s">
        <v>82</v>
      </c>
      <c r="AY196" s="18" t="s">
        <v>113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129</v>
      </c>
      <c r="BM196" s="216" t="s">
        <v>269</v>
      </c>
    </row>
    <row r="197" s="2" customFormat="1">
      <c r="A197" s="39"/>
      <c r="B197" s="40"/>
      <c r="C197" s="41"/>
      <c r="D197" s="218" t="s">
        <v>123</v>
      </c>
      <c r="E197" s="41"/>
      <c r="F197" s="219" t="s">
        <v>268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123</v>
      </c>
      <c r="AU197" s="18" t="s">
        <v>82</v>
      </c>
    </row>
    <row r="198" s="14" customFormat="1">
      <c r="A198" s="14"/>
      <c r="B198" s="235"/>
      <c r="C198" s="236"/>
      <c r="D198" s="218" t="s">
        <v>126</v>
      </c>
      <c r="E198" s="237" t="s">
        <v>19</v>
      </c>
      <c r="F198" s="238" t="s">
        <v>270</v>
      </c>
      <c r="G198" s="236"/>
      <c r="H198" s="239">
        <v>19.350000000000001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126</v>
      </c>
      <c r="AU198" s="245" t="s">
        <v>82</v>
      </c>
      <c r="AV198" s="14" t="s">
        <v>82</v>
      </c>
      <c r="AW198" s="14" t="s">
        <v>33</v>
      </c>
      <c r="AX198" s="14" t="s">
        <v>72</v>
      </c>
      <c r="AY198" s="245" t="s">
        <v>113</v>
      </c>
    </row>
    <row r="199" s="15" customFormat="1">
      <c r="A199" s="15"/>
      <c r="B199" s="246"/>
      <c r="C199" s="247"/>
      <c r="D199" s="218" t="s">
        <v>126</v>
      </c>
      <c r="E199" s="248" t="s">
        <v>19</v>
      </c>
      <c r="F199" s="249" t="s">
        <v>128</v>
      </c>
      <c r="G199" s="247"/>
      <c r="H199" s="250">
        <v>19.350000000000001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126</v>
      </c>
      <c r="AU199" s="256" t="s">
        <v>82</v>
      </c>
      <c r="AV199" s="15" t="s">
        <v>129</v>
      </c>
      <c r="AW199" s="15" t="s">
        <v>33</v>
      </c>
      <c r="AX199" s="15" t="s">
        <v>80</v>
      </c>
      <c r="AY199" s="256" t="s">
        <v>113</v>
      </c>
    </row>
    <row r="200" s="2" customFormat="1" ht="16.5" customHeight="1">
      <c r="A200" s="39"/>
      <c r="B200" s="40"/>
      <c r="C200" s="205" t="s">
        <v>271</v>
      </c>
      <c r="D200" s="205" t="s">
        <v>116</v>
      </c>
      <c r="E200" s="206" t="s">
        <v>272</v>
      </c>
      <c r="F200" s="207" t="s">
        <v>273</v>
      </c>
      <c r="G200" s="208" t="s">
        <v>180</v>
      </c>
      <c r="H200" s="209">
        <v>18.428999999999998</v>
      </c>
      <c r="I200" s="210"/>
      <c r="J200" s="211">
        <f>ROUND(I200*H200,2)</f>
        <v>0</v>
      </c>
      <c r="K200" s="207" t="s">
        <v>172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0.0037799999999999999</v>
      </c>
      <c r="R200" s="214">
        <f>Q200*H200</f>
        <v>0.069661619999999994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129</v>
      </c>
      <c r="AT200" s="216" t="s">
        <v>116</v>
      </c>
      <c r="AU200" s="216" t="s">
        <v>82</v>
      </c>
      <c r="AY200" s="18" t="s">
        <v>113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129</v>
      </c>
      <c r="BM200" s="216" t="s">
        <v>274</v>
      </c>
    </row>
    <row r="201" s="2" customFormat="1">
      <c r="A201" s="39"/>
      <c r="B201" s="40"/>
      <c r="C201" s="41"/>
      <c r="D201" s="218" t="s">
        <v>123</v>
      </c>
      <c r="E201" s="41"/>
      <c r="F201" s="219" t="s">
        <v>275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123</v>
      </c>
      <c r="AU201" s="18" t="s">
        <v>82</v>
      </c>
    </row>
    <row r="202" s="2" customFormat="1">
      <c r="A202" s="39"/>
      <c r="B202" s="40"/>
      <c r="C202" s="41"/>
      <c r="D202" s="223" t="s">
        <v>124</v>
      </c>
      <c r="E202" s="41"/>
      <c r="F202" s="224" t="s">
        <v>276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124</v>
      </c>
      <c r="AU202" s="18" t="s">
        <v>82</v>
      </c>
    </row>
    <row r="203" s="2" customFormat="1" ht="16.5" customHeight="1">
      <c r="A203" s="39"/>
      <c r="B203" s="40"/>
      <c r="C203" s="205" t="s">
        <v>277</v>
      </c>
      <c r="D203" s="205" t="s">
        <v>116</v>
      </c>
      <c r="E203" s="206" t="s">
        <v>278</v>
      </c>
      <c r="F203" s="207" t="s">
        <v>279</v>
      </c>
      <c r="G203" s="208" t="s">
        <v>171</v>
      </c>
      <c r="H203" s="209">
        <v>2</v>
      </c>
      <c r="I203" s="210"/>
      <c r="J203" s="211">
        <f>ROUND(I203*H203,2)</f>
        <v>0</v>
      </c>
      <c r="K203" s="207" t="s">
        <v>172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129</v>
      </c>
      <c r="AT203" s="216" t="s">
        <v>116</v>
      </c>
      <c r="AU203" s="216" t="s">
        <v>82</v>
      </c>
      <c r="AY203" s="18" t="s">
        <v>113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129</v>
      </c>
      <c r="BM203" s="216" t="s">
        <v>280</v>
      </c>
    </row>
    <row r="204" s="2" customFormat="1">
      <c r="A204" s="39"/>
      <c r="B204" s="40"/>
      <c r="C204" s="41"/>
      <c r="D204" s="218" t="s">
        <v>123</v>
      </c>
      <c r="E204" s="41"/>
      <c r="F204" s="219" t="s">
        <v>281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123</v>
      </c>
      <c r="AU204" s="18" t="s">
        <v>82</v>
      </c>
    </row>
    <row r="205" s="2" customFormat="1">
      <c r="A205" s="39"/>
      <c r="B205" s="40"/>
      <c r="C205" s="41"/>
      <c r="D205" s="223" t="s">
        <v>124</v>
      </c>
      <c r="E205" s="41"/>
      <c r="F205" s="224" t="s">
        <v>282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124</v>
      </c>
      <c r="AU205" s="18" t="s">
        <v>82</v>
      </c>
    </row>
    <row r="206" s="13" customFormat="1">
      <c r="A206" s="13"/>
      <c r="B206" s="225"/>
      <c r="C206" s="226"/>
      <c r="D206" s="218" t="s">
        <v>126</v>
      </c>
      <c r="E206" s="227" t="s">
        <v>19</v>
      </c>
      <c r="F206" s="228" t="s">
        <v>283</v>
      </c>
      <c r="G206" s="226"/>
      <c r="H206" s="227" t="s">
        <v>19</v>
      </c>
      <c r="I206" s="229"/>
      <c r="J206" s="226"/>
      <c r="K206" s="226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126</v>
      </c>
      <c r="AU206" s="234" t="s">
        <v>82</v>
      </c>
      <c r="AV206" s="13" t="s">
        <v>80</v>
      </c>
      <c r="AW206" s="13" t="s">
        <v>33</v>
      </c>
      <c r="AX206" s="13" t="s">
        <v>72</v>
      </c>
      <c r="AY206" s="234" t="s">
        <v>113</v>
      </c>
    </row>
    <row r="207" s="14" customFormat="1">
      <c r="A207" s="14"/>
      <c r="B207" s="235"/>
      <c r="C207" s="236"/>
      <c r="D207" s="218" t="s">
        <v>126</v>
      </c>
      <c r="E207" s="237" t="s">
        <v>19</v>
      </c>
      <c r="F207" s="238" t="s">
        <v>284</v>
      </c>
      <c r="G207" s="236"/>
      <c r="H207" s="239">
        <v>2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126</v>
      </c>
      <c r="AU207" s="245" t="s">
        <v>82</v>
      </c>
      <c r="AV207" s="14" t="s">
        <v>82</v>
      </c>
      <c r="AW207" s="14" t="s">
        <v>33</v>
      </c>
      <c r="AX207" s="14" t="s">
        <v>72</v>
      </c>
      <c r="AY207" s="245" t="s">
        <v>113</v>
      </c>
    </row>
    <row r="208" s="15" customFormat="1">
      <c r="A208" s="15"/>
      <c r="B208" s="246"/>
      <c r="C208" s="247"/>
      <c r="D208" s="218" t="s">
        <v>126</v>
      </c>
      <c r="E208" s="248" t="s">
        <v>19</v>
      </c>
      <c r="F208" s="249" t="s">
        <v>128</v>
      </c>
      <c r="G208" s="247"/>
      <c r="H208" s="250">
        <v>2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6" t="s">
        <v>126</v>
      </c>
      <c r="AU208" s="256" t="s">
        <v>82</v>
      </c>
      <c r="AV208" s="15" t="s">
        <v>129</v>
      </c>
      <c r="AW208" s="15" t="s">
        <v>33</v>
      </c>
      <c r="AX208" s="15" t="s">
        <v>80</v>
      </c>
      <c r="AY208" s="256" t="s">
        <v>113</v>
      </c>
    </row>
    <row r="209" s="2" customFormat="1" ht="16.5" customHeight="1">
      <c r="A209" s="39"/>
      <c r="B209" s="40"/>
      <c r="C209" s="261" t="s">
        <v>285</v>
      </c>
      <c r="D209" s="261" t="s">
        <v>199</v>
      </c>
      <c r="E209" s="262" t="s">
        <v>286</v>
      </c>
      <c r="F209" s="263" t="s">
        <v>287</v>
      </c>
      <c r="G209" s="264" t="s">
        <v>171</v>
      </c>
      <c r="H209" s="265">
        <v>2.2000000000000002</v>
      </c>
      <c r="I209" s="266"/>
      <c r="J209" s="267">
        <f>ROUND(I209*H209,2)</f>
        <v>0</v>
      </c>
      <c r="K209" s="263" t="s">
        <v>172</v>
      </c>
      <c r="L209" s="268"/>
      <c r="M209" s="269" t="s">
        <v>19</v>
      </c>
      <c r="N209" s="270" t="s">
        <v>43</v>
      </c>
      <c r="O209" s="85"/>
      <c r="P209" s="214">
        <f>O209*H209</f>
        <v>0</v>
      </c>
      <c r="Q209" s="214">
        <v>0.00010000000000000001</v>
      </c>
      <c r="R209" s="214">
        <f>Q209*H209</f>
        <v>0.00022000000000000004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203</v>
      </c>
      <c r="AT209" s="216" t="s">
        <v>199</v>
      </c>
      <c r="AU209" s="216" t="s">
        <v>82</v>
      </c>
      <c r="AY209" s="18" t="s">
        <v>113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129</v>
      </c>
      <c r="BM209" s="216" t="s">
        <v>288</v>
      </c>
    </row>
    <row r="210" s="2" customFormat="1">
      <c r="A210" s="39"/>
      <c r="B210" s="40"/>
      <c r="C210" s="41"/>
      <c r="D210" s="218" t="s">
        <v>123</v>
      </c>
      <c r="E210" s="41"/>
      <c r="F210" s="219" t="s">
        <v>287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123</v>
      </c>
      <c r="AU210" s="18" t="s">
        <v>82</v>
      </c>
    </row>
    <row r="211" s="14" customFormat="1">
      <c r="A211" s="14"/>
      <c r="B211" s="235"/>
      <c r="C211" s="236"/>
      <c r="D211" s="218" t="s">
        <v>126</v>
      </c>
      <c r="E211" s="237" t="s">
        <v>19</v>
      </c>
      <c r="F211" s="238" t="s">
        <v>289</v>
      </c>
      <c r="G211" s="236"/>
      <c r="H211" s="239">
        <v>2.2000000000000002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126</v>
      </c>
      <c r="AU211" s="245" t="s">
        <v>82</v>
      </c>
      <c r="AV211" s="14" t="s">
        <v>82</v>
      </c>
      <c r="AW211" s="14" t="s">
        <v>33</v>
      </c>
      <c r="AX211" s="14" t="s">
        <v>72</v>
      </c>
      <c r="AY211" s="245" t="s">
        <v>113</v>
      </c>
    </row>
    <row r="212" s="15" customFormat="1">
      <c r="A212" s="15"/>
      <c r="B212" s="246"/>
      <c r="C212" s="247"/>
      <c r="D212" s="218" t="s">
        <v>126</v>
      </c>
      <c r="E212" s="248" t="s">
        <v>19</v>
      </c>
      <c r="F212" s="249" t="s">
        <v>128</v>
      </c>
      <c r="G212" s="247"/>
      <c r="H212" s="250">
        <v>2.2000000000000002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126</v>
      </c>
      <c r="AU212" s="256" t="s">
        <v>82</v>
      </c>
      <c r="AV212" s="15" t="s">
        <v>129</v>
      </c>
      <c r="AW212" s="15" t="s">
        <v>33</v>
      </c>
      <c r="AX212" s="15" t="s">
        <v>80</v>
      </c>
      <c r="AY212" s="256" t="s">
        <v>113</v>
      </c>
    </row>
    <row r="213" s="2" customFormat="1" ht="16.5" customHeight="1">
      <c r="A213" s="39"/>
      <c r="B213" s="40"/>
      <c r="C213" s="205" t="s">
        <v>290</v>
      </c>
      <c r="D213" s="205" t="s">
        <v>116</v>
      </c>
      <c r="E213" s="206" t="s">
        <v>291</v>
      </c>
      <c r="F213" s="207" t="s">
        <v>292</v>
      </c>
      <c r="G213" s="208" t="s">
        <v>180</v>
      </c>
      <c r="H213" s="209">
        <v>18.428999999999998</v>
      </c>
      <c r="I213" s="210"/>
      <c r="J213" s="211">
        <f>ROUND(I213*H213,2)</f>
        <v>0</v>
      </c>
      <c r="K213" s="207" t="s">
        <v>172</v>
      </c>
      <c r="L213" s="45"/>
      <c r="M213" s="212" t="s">
        <v>19</v>
      </c>
      <c r="N213" s="213" t="s">
        <v>43</v>
      </c>
      <c r="O213" s="85"/>
      <c r="P213" s="214">
        <f>O213*H213</f>
        <v>0</v>
      </c>
      <c r="Q213" s="214">
        <v>0.0057000000000000002</v>
      </c>
      <c r="R213" s="214">
        <f>Q213*H213</f>
        <v>0.10504529999999999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129</v>
      </c>
      <c r="AT213" s="216" t="s">
        <v>116</v>
      </c>
      <c r="AU213" s="216" t="s">
        <v>82</v>
      </c>
      <c r="AY213" s="18" t="s">
        <v>113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80</v>
      </c>
      <c r="BK213" s="217">
        <f>ROUND(I213*H213,2)</f>
        <v>0</v>
      </c>
      <c r="BL213" s="18" t="s">
        <v>129</v>
      </c>
      <c r="BM213" s="216" t="s">
        <v>293</v>
      </c>
    </row>
    <row r="214" s="2" customFormat="1">
      <c r="A214" s="39"/>
      <c r="B214" s="40"/>
      <c r="C214" s="41"/>
      <c r="D214" s="218" t="s">
        <v>123</v>
      </c>
      <c r="E214" s="41"/>
      <c r="F214" s="219" t="s">
        <v>294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123</v>
      </c>
      <c r="AU214" s="18" t="s">
        <v>82</v>
      </c>
    </row>
    <row r="215" s="2" customFormat="1">
      <c r="A215" s="39"/>
      <c r="B215" s="40"/>
      <c r="C215" s="41"/>
      <c r="D215" s="223" t="s">
        <v>124</v>
      </c>
      <c r="E215" s="41"/>
      <c r="F215" s="224" t="s">
        <v>295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124</v>
      </c>
      <c r="AU215" s="18" t="s">
        <v>82</v>
      </c>
    </row>
    <row r="216" s="12" customFormat="1" ht="22.8" customHeight="1">
      <c r="A216" s="12"/>
      <c r="B216" s="189"/>
      <c r="C216" s="190"/>
      <c r="D216" s="191" t="s">
        <v>71</v>
      </c>
      <c r="E216" s="203" t="s">
        <v>229</v>
      </c>
      <c r="F216" s="203" t="s">
        <v>296</v>
      </c>
      <c r="G216" s="190"/>
      <c r="H216" s="190"/>
      <c r="I216" s="193"/>
      <c r="J216" s="204">
        <f>BK216</f>
        <v>0</v>
      </c>
      <c r="K216" s="190"/>
      <c r="L216" s="195"/>
      <c r="M216" s="196"/>
      <c r="N216" s="197"/>
      <c r="O216" s="197"/>
      <c r="P216" s="198">
        <f>SUM(P217:P337)</f>
        <v>0</v>
      </c>
      <c r="Q216" s="197"/>
      <c r="R216" s="198">
        <f>SUM(R217:R337)</f>
        <v>8.0371062999999996</v>
      </c>
      <c r="S216" s="197"/>
      <c r="T216" s="199">
        <f>SUM(T217:T337)</f>
        <v>25.898125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0" t="s">
        <v>80</v>
      </c>
      <c r="AT216" s="201" t="s">
        <v>71</v>
      </c>
      <c r="AU216" s="201" t="s">
        <v>80</v>
      </c>
      <c r="AY216" s="200" t="s">
        <v>113</v>
      </c>
      <c r="BK216" s="202">
        <f>SUM(BK217:BK337)</f>
        <v>0</v>
      </c>
    </row>
    <row r="217" s="2" customFormat="1" ht="16.5" customHeight="1">
      <c r="A217" s="39"/>
      <c r="B217" s="40"/>
      <c r="C217" s="205" t="s">
        <v>297</v>
      </c>
      <c r="D217" s="205" t="s">
        <v>116</v>
      </c>
      <c r="E217" s="206" t="s">
        <v>298</v>
      </c>
      <c r="F217" s="207" t="s">
        <v>299</v>
      </c>
      <c r="G217" s="208" t="s">
        <v>171</v>
      </c>
      <c r="H217" s="209">
        <v>5</v>
      </c>
      <c r="I217" s="210"/>
      <c r="J217" s="211">
        <f>ROUND(I217*H217,2)</f>
        <v>0</v>
      </c>
      <c r="K217" s="207" t="s">
        <v>172</v>
      </c>
      <c r="L217" s="45"/>
      <c r="M217" s="212" t="s">
        <v>19</v>
      </c>
      <c r="N217" s="213" t="s">
        <v>43</v>
      </c>
      <c r="O217" s="85"/>
      <c r="P217" s="214">
        <f>O217*H217</f>
        <v>0</v>
      </c>
      <c r="Q217" s="214">
        <v>0.1295</v>
      </c>
      <c r="R217" s="214">
        <f>Q217*H217</f>
        <v>0.64749999999999996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129</v>
      </c>
      <c r="AT217" s="216" t="s">
        <v>116</v>
      </c>
      <c r="AU217" s="216" t="s">
        <v>82</v>
      </c>
      <c r="AY217" s="18" t="s">
        <v>113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80</v>
      </c>
      <c r="BK217" s="217">
        <f>ROUND(I217*H217,2)</f>
        <v>0</v>
      </c>
      <c r="BL217" s="18" t="s">
        <v>129</v>
      </c>
      <c r="BM217" s="216" t="s">
        <v>300</v>
      </c>
    </row>
    <row r="218" s="2" customFormat="1">
      <c r="A218" s="39"/>
      <c r="B218" s="40"/>
      <c r="C218" s="41"/>
      <c r="D218" s="218" t="s">
        <v>123</v>
      </c>
      <c r="E218" s="41"/>
      <c r="F218" s="219" t="s">
        <v>301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123</v>
      </c>
      <c r="AU218" s="18" t="s">
        <v>82</v>
      </c>
    </row>
    <row r="219" s="2" customFormat="1">
      <c r="A219" s="39"/>
      <c r="B219" s="40"/>
      <c r="C219" s="41"/>
      <c r="D219" s="223" t="s">
        <v>124</v>
      </c>
      <c r="E219" s="41"/>
      <c r="F219" s="224" t="s">
        <v>302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124</v>
      </c>
      <c r="AU219" s="18" t="s">
        <v>82</v>
      </c>
    </row>
    <row r="220" s="13" customFormat="1">
      <c r="A220" s="13"/>
      <c r="B220" s="225"/>
      <c r="C220" s="226"/>
      <c r="D220" s="218" t="s">
        <v>126</v>
      </c>
      <c r="E220" s="227" t="s">
        <v>19</v>
      </c>
      <c r="F220" s="228" t="s">
        <v>191</v>
      </c>
      <c r="G220" s="226"/>
      <c r="H220" s="227" t="s">
        <v>19</v>
      </c>
      <c r="I220" s="229"/>
      <c r="J220" s="226"/>
      <c r="K220" s="226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126</v>
      </c>
      <c r="AU220" s="234" t="s">
        <v>82</v>
      </c>
      <c r="AV220" s="13" t="s">
        <v>80</v>
      </c>
      <c r="AW220" s="13" t="s">
        <v>33</v>
      </c>
      <c r="AX220" s="13" t="s">
        <v>72</v>
      </c>
      <c r="AY220" s="234" t="s">
        <v>113</v>
      </c>
    </row>
    <row r="221" s="14" customFormat="1">
      <c r="A221" s="14"/>
      <c r="B221" s="235"/>
      <c r="C221" s="236"/>
      <c r="D221" s="218" t="s">
        <v>126</v>
      </c>
      <c r="E221" s="237" t="s">
        <v>19</v>
      </c>
      <c r="F221" s="238" t="s">
        <v>112</v>
      </c>
      <c r="G221" s="236"/>
      <c r="H221" s="239">
        <v>5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126</v>
      </c>
      <c r="AU221" s="245" t="s">
        <v>82</v>
      </c>
      <c r="AV221" s="14" t="s">
        <v>82</v>
      </c>
      <c r="AW221" s="14" t="s">
        <v>33</v>
      </c>
      <c r="AX221" s="14" t="s">
        <v>72</v>
      </c>
      <c r="AY221" s="245" t="s">
        <v>113</v>
      </c>
    </row>
    <row r="222" s="15" customFormat="1">
      <c r="A222" s="15"/>
      <c r="B222" s="246"/>
      <c r="C222" s="247"/>
      <c r="D222" s="218" t="s">
        <v>126</v>
      </c>
      <c r="E222" s="248" t="s">
        <v>19</v>
      </c>
      <c r="F222" s="249" t="s">
        <v>128</v>
      </c>
      <c r="G222" s="247"/>
      <c r="H222" s="250">
        <v>5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6" t="s">
        <v>126</v>
      </c>
      <c r="AU222" s="256" t="s">
        <v>82</v>
      </c>
      <c r="AV222" s="15" t="s">
        <v>129</v>
      </c>
      <c r="AW222" s="15" t="s">
        <v>33</v>
      </c>
      <c r="AX222" s="15" t="s">
        <v>80</v>
      </c>
      <c r="AY222" s="256" t="s">
        <v>113</v>
      </c>
    </row>
    <row r="223" s="2" customFormat="1" ht="16.5" customHeight="1">
      <c r="A223" s="39"/>
      <c r="B223" s="40"/>
      <c r="C223" s="261" t="s">
        <v>7</v>
      </c>
      <c r="D223" s="261" t="s">
        <v>199</v>
      </c>
      <c r="E223" s="262" t="s">
        <v>303</v>
      </c>
      <c r="F223" s="263" t="s">
        <v>304</v>
      </c>
      <c r="G223" s="264" t="s">
        <v>171</v>
      </c>
      <c r="H223" s="265">
        <v>5.1500000000000004</v>
      </c>
      <c r="I223" s="266"/>
      <c r="J223" s="267">
        <f>ROUND(I223*H223,2)</f>
        <v>0</v>
      </c>
      <c r="K223" s="263" t="s">
        <v>172</v>
      </c>
      <c r="L223" s="268"/>
      <c r="M223" s="269" t="s">
        <v>19</v>
      </c>
      <c r="N223" s="270" t="s">
        <v>43</v>
      </c>
      <c r="O223" s="85"/>
      <c r="P223" s="214">
        <f>O223*H223</f>
        <v>0</v>
      </c>
      <c r="Q223" s="214">
        <v>0.0258</v>
      </c>
      <c r="R223" s="214">
        <f>Q223*H223</f>
        <v>0.13287000000000002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203</v>
      </c>
      <c r="AT223" s="216" t="s">
        <v>199</v>
      </c>
      <c r="AU223" s="216" t="s">
        <v>82</v>
      </c>
      <c r="AY223" s="18" t="s">
        <v>113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129</v>
      </c>
      <c r="BM223" s="216" t="s">
        <v>305</v>
      </c>
    </row>
    <row r="224" s="2" customFormat="1">
      <c r="A224" s="39"/>
      <c r="B224" s="40"/>
      <c r="C224" s="41"/>
      <c r="D224" s="218" t="s">
        <v>123</v>
      </c>
      <c r="E224" s="41"/>
      <c r="F224" s="219" t="s">
        <v>304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123</v>
      </c>
      <c r="AU224" s="18" t="s">
        <v>82</v>
      </c>
    </row>
    <row r="225" s="14" customFormat="1">
      <c r="A225" s="14"/>
      <c r="B225" s="235"/>
      <c r="C225" s="236"/>
      <c r="D225" s="218" t="s">
        <v>126</v>
      </c>
      <c r="E225" s="237" t="s">
        <v>19</v>
      </c>
      <c r="F225" s="238" t="s">
        <v>306</v>
      </c>
      <c r="G225" s="236"/>
      <c r="H225" s="239">
        <v>5.1500000000000004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126</v>
      </c>
      <c r="AU225" s="245" t="s">
        <v>82</v>
      </c>
      <c r="AV225" s="14" t="s">
        <v>82</v>
      </c>
      <c r="AW225" s="14" t="s">
        <v>33</v>
      </c>
      <c r="AX225" s="14" t="s">
        <v>72</v>
      </c>
      <c r="AY225" s="245" t="s">
        <v>113</v>
      </c>
    </row>
    <row r="226" s="15" customFormat="1">
      <c r="A226" s="15"/>
      <c r="B226" s="246"/>
      <c r="C226" s="247"/>
      <c r="D226" s="218" t="s">
        <v>126</v>
      </c>
      <c r="E226" s="248" t="s">
        <v>19</v>
      </c>
      <c r="F226" s="249" t="s">
        <v>128</v>
      </c>
      <c r="G226" s="247"/>
      <c r="H226" s="250">
        <v>5.1500000000000004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6" t="s">
        <v>126</v>
      </c>
      <c r="AU226" s="256" t="s">
        <v>82</v>
      </c>
      <c r="AV226" s="15" t="s">
        <v>129</v>
      </c>
      <c r="AW226" s="15" t="s">
        <v>33</v>
      </c>
      <c r="AX226" s="15" t="s">
        <v>80</v>
      </c>
      <c r="AY226" s="256" t="s">
        <v>113</v>
      </c>
    </row>
    <row r="227" s="2" customFormat="1" ht="21.75" customHeight="1">
      <c r="A227" s="39"/>
      <c r="B227" s="40"/>
      <c r="C227" s="205" t="s">
        <v>307</v>
      </c>
      <c r="D227" s="205" t="s">
        <v>116</v>
      </c>
      <c r="E227" s="206" t="s">
        <v>308</v>
      </c>
      <c r="F227" s="207" t="s">
        <v>309</v>
      </c>
      <c r="G227" s="208" t="s">
        <v>310</v>
      </c>
      <c r="H227" s="209">
        <v>2.6949999999999998</v>
      </c>
      <c r="I227" s="210"/>
      <c r="J227" s="211">
        <f>ROUND(I227*H227,2)</f>
        <v>0</v>
      </c>
      <c r="K227" s="207" t="s">
        <v>172</v>
      </c>
      <c r="L227" s="45"/>
      <c r="M227" s="212" t="s">
        <v>19</v>
      </c>
      <c r="N227" s="213" t="s">
        <v>43</v>
      </c>
      <c r="O227" s="85"/>
      <c r="P227" s="214">
        <f>O227*H227</f>
        <v>0</v>
      </c>
      <c r="Q227" s="214">
        <v>2.2563399999999998</v>
      </c>
      <c r="R227" s="214">
        <f>Q227*H227</f>
        <v>6.0808362999999988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129</v>
      </c>
      <c r="AT227" s="216" t="s">
        <v>116</v>
      </c>
      <c r="AU227" s="216" t="s">
        <v>82</v>
      </c>
      <c r="AY227" s="18" t="s">
        <v>113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80</v>
      </c>
      <c r="BK227" s="217">
        <f>ROUND(I227*H227,2)</f>
        <v>0</v>
      </c>
      <c r="BL227" s="18" t="s">
        <v>129</v>
      </c>
      <c r="BM227" s="216" t="s">
        <v>311</v>
      </c>
    </row>
    <row r="228" s="2" customFormat="1">
      <c r="A228" s="39"/>
      <c r="B228" s="40"/>
      <c r="C228" s="41"/>
      <c r="D228" s="218" t="s">
        <v>123</v>
      </c>
      <c r="E228" s="41"/>
      <c r="F228" s="219" t="s">
        <v>312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123</v>
      </c>
      <c r="AU228" s="18" t="s">
        <v>82</v>
      </c>
    </row>
    <row r="229" s="2" customFormat="1">
      <c r="A229" s="39"/>
      <c r="B229" s="40"/>
      <c r="C229" s="41"/>
      <c r="D229" s="223" t="s">
        <v>124</v>
      </c>
      <c r="E229" s="41"/>
      <c r="F229" s="224" t="s">
        <v>313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124</v>
      </c>
      <c r="AU229" s="18" t="s">
        <v>82</v>
      </c>
    </row>
    <row r="230" s="13" customFormat="1">
      <c r="A230" s="13"/>
      <c r="B230" s="225"/>
      <c r="C230" s="226"/>
      <c r="D230" s="218" t="s">
        <v>126</v>
      </c>
      <c r="E230" s="227" t="s">
        <v>19</v>
      </c>
      <c r="F230" s="228" t="s">
        <v>191</v>
      </c>
      <c r="G230" s="226"/>
      <c r="H230" s="227" t="s">
        <v>19</v>
      </c>
      <c r="I230" s="229"/>
      <c r="J230" s="226"/>
      <c r="K230" s="226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126</v>
      </c>
      <c r="AU230" s="234" t="s">
        <v>82</v>
      </c>
      <c r="AV230" s="13" t="s">
        <v>80</v>
      </c>
      <c r="AW230" s="13" t="s">
        <v>33</v>
      </c>
      <c r="AX230" s="13" t="s">
        <v>72</v>
      </c>
      <c r="AY230" s="234" t="s">
        <v>113</v>
      </c>
    </row>
    <row r="231" s="13" customFormat="1">
      <c r="A231" s="13"/>
      <c r="B231" s="225"/>
      <c r="C231" s="226"/>
      <c r="D231" s="218" t="s">
        <v>126</v>
      </c>
      <c r="E231" s="227" t="s">
        <v>19</v>
      </c>
      <c r="F231" s="228" t="s">
        <v>314</v>
      </c>
      <c r="G231" s="226"/>
      <c r="H231" s="227" t="s">
        <v>19</v>
      </c>
      <c r="I231" s="229"/>
      <c r="J231" s="226"/>
      <c r="K231" s="226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126</v>
      </c>
      <c r="AU231" s="234" t="s">
        <v>82</v>
      </c>
      <c r="AV231" s="13" t="s">
        <v>80</v>
      </c>
      <c r="AW231" s="13" t="s">
        <v>33</v>
      </c>
      <c r="AX231" s="13" t="s">
        <v>72</v>
      </c>
      <c r="AY231" s="234" t="s">
        <v>113</v>
      </c>
    </row>
    <row r="232" s="14" customFormat="1">
      <c r="A232" s="14"/>
      <c r="B232" s="235"/>
      <c r="C232" s="236"/>
      <c r="D232" s="218" t="s">
        <v>126</v>
      </c>
      <c r="E232" s="237" t="s">
        <v>19</v>
      </c>
      <c r="F232" s="238" t="s">
        <v>315</v>
      </c>
      <c r="G232" s="236"/>
      <c r="H232" s="239">
        <v>0.29999999999999999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126</v>
      </c>
      <c r="AU232" s="245" t="s">
        <v>82</v>
      </c>
      <c r="AV232" s="14" t="s">
        <v>82</v>
      </c>
      <c r="AW232" s="14" t="s">
        <v>33</v>
      </c>
      <c r="AX232" s="14" t="s">
        <v>72</v>
      </c>
      <c r="AY232" s="245" t="s">
        <v>113</v>
      </c>
    </row>
    <row r="233" s="13" customFormat="1">
      <c r="A233" s="13"/>
      <c r="B233" s="225"/>
      <c r="C233" s="226"/>
      <c r="D233" s="218" t="s">
        <v>126</v>
      </c>
      <c r="E233" s="227" t="s">
        <v>19</v>
      </c>
      <c r="F233" s="228" t="s">
        <v>316</v>
      </c>
      <c r="G233" s="226"/>
      <c r="H233" s="227" t="s">
        <v>19</v>
      </c>
      <c r="I233" s="229"/>
      <c r="J233" s="226"/>
      <c r="K233" s="226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126</v>
      </c>
      <c r="AU233" s="234" t="s">
        <v>82</v>
      </c>
      <c r="AV233" s="13" t="s">
        <v>80</v>
      </c>
      <c r="AW233" s="13" t="s">
        <v>33</v>
      </c>
      <c r="AX233" s="13" t="s">
        <v>72</v>
      </c>
      <c r="AY233" s="234" t="s">
        <v>113</v>
      </c>
    </row>
    <row r="234" s="14" customFormat="1">
      <c r="A234" s="14"/>
      <c r="B234" s="235"/>
      <c r="C234" s="236"/>
      <c r="D234" s="218" t="s">
        <v>126</v>
      </c>
      <c r="E234" s="237" t="s">
        <v>19</v>
      </c>
      <c r="F234" s="238" t="s">
        <v>317</v>
      </c>
      <c r="G234" s="236"/>
      <c r="H234" s="239">
        <v>0.28000000000000003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126</v>
      </c>
      <c r="AU234" s="245" t="s">
        <v>82</v>
      </c>
      <c r="AV234" s="14" t="s">
        <v>82</v>
      </c>
      <c r="AW234" s="14" t="s">
        <v>33</v>
      </c>
      <c r="AX234" s="14" t="s">
        <v>72</v>
      </c>
      <c r="AY234" s="245" t="s">
        <v>113</v>
      </c>
    </row>
    <row r="235" s="13" customFormat="1">
      <c r="A235" s="13"/>
      <c r="B235" s="225"/>
      <c r="C235" s="226"/>
      <c r="D235" s="218" t="s">
        <v>126</v>
      </c>
      <c r="E235" s="227" t="s">
        <v>19</v>
      </c>
      <c r="F235" s="228" t="s">
        <v>214</v>
      </c>
      <c r="G235" s="226"/>
      <c r="H235" s="227" t="s">
        <v>19</v>
      </c>
      <c r="I235" s="229"/>
      <c r="J235" s="226"/>
      <c r="K235" s="226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126</v>
      </c>
      <c r="AU235" s="234" t="s">
        <v>82</v>
      </c>
      <c r="AV235" s="13" t="s">
        <v>80</v>
      </c>
      <c r="AW235" s="13" t="s">
        <v>33</v>
      </c>
      <c r="AX235" s="13" t="s">
        <v>72</v>
      </c>
      <c r="AY235" s="234" t="s">
        <v>113</v>
      </c>
    </row>
    <row r="236" s="14" customFormat="1">
      <c r="A236" s="14"/>
      <c r="B236" s="235"/>
      <c r="C236" s="236"/>
      <c r="D236" s="218" t="s">
        <v>126</v>
      </c>
      <c r="E236" s="237" t="s">
        <v>19</v>
      </c>
      <c r="F236" s="238" t="s">
        <v>318</v>
      </c>
      <c r="G236" s="236"/>
      <c r="H236" s="239">
        <v>1.875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126</v>
      </c>
      <c r="AU236" s="245" t="s">
        <v>82</v>
      </c>
      <c r="AV236" s="14" t="s">
        <v>82</v>
      </c>
      <c r="AW236" s="14" t="s">
        <v>33</v>
      </c>
      <c r="AX236" s="14" t="s">
        <v>72</v>
      </c>
      <c r="AY236" s="245" t="s">
        <v>113</v>
      </c>
    </row>
    <row r="237" s="13" customFormat="1">
      <c r="A237" s="13"/>
      <c r="B237" s="225"/>
      <c r="C237" s="226"/>
      <c r="D237" s="218" t="s">
        <v>126</v>
      </c>
      <c r="E237" s="227" t="s">
        <v>19</v>
      </c>
      <c r="F237" s="228" t="s">
        <v>319</v>
      </c>
      <c r="G237" s="226"/>
      <c r="H237" s="227" t="s">
        <v>19</v>
      </c>
      <c r="I237" s="229"/>
      <c r="J237" s="226"/>
      <c r="K237" s="226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126</v>
      </c>
      <c r="AU237" s="234" t="s">
        <v>82</v>
      </c>
      <c r="AV237" s="13" t="s">
        <v>80</v>
      </c>
      <c r="AW237" s="13" t="s">
        <v>33</v>
      </c>
      <c r="AX237" s="13" t="s">
        <v>72</v>
      </c>
      <c r="AY237" s="234" t="s">
        <v>113</v>
      </c>
    </row>
    <row r="238" s="14" customFormat="1">
      <c r="A238" s="14"/>
      <c r="B238" s="235"/>
      <c r="C238" s="236"/>
      <c r="D238" s="218" t="s">
        <v>126</v>
      </c>
      <c r="E238" s="237" t="s">
        <v>19</v>
      </c>
      <c r="F238" s="238" t="s">
        <v>320</v>
      </c>
      <c r="G238" s="236"/>
      <c r="H238" s="239">
        <v>0.23999999999999999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126</v>
      </c>
      <c r="AU238" s="245" t="s">
        <v>82</v>
      </c>
      <c r="AV238" s="14" t="s">
        <v>82</v>
      </c>
      <c r="AW238" s="14" t="s">
        <v>33</v>
      </c>
      <c r="AX238" s="14" t="s">
        <v>72</v>
      </c>
      <c r="AY238" s="245" t="s">
        <v>113</v>
      </c>
    </row>
    <row r="239" s="15" customFormat="1">
      <c r="A239" s="15"/>
      <c r="B239" s="246"/>
      <c r="C239" s="247"/>
      <c r="D239" s="218" t="s">
        <v>126</v>
      </c>
      <c r="E239" s="248" t="s">
        <v>19</v>
      </c>
      <c r="F239" s="249" t="s">
        <v>128</v>
      </c>
      <c r="G239" s="247"/>
      <c r="H239" s="250">
        <v>2.6949999999999998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126</v>
      </c>
      <c r="AU239" s="256" t="s">
        <v>82</v>
      </c>
      <c r="AV239" s="15" t="s">
        <v>129</v>
      </c>
      <c r="AW239" s="15" t="s">
        <v>33</v>
      </c>
      <c r="AX239" s="15" t="s">
        <v>80</v>
      </c>
      <c r="AY239" s="256" t="s">
        <v>113</v>
      </c>
    </row>
    <row r="240" s="2" customFormat="1" ht="16.5" customHeight="1">
      <c r="A240" s="39"/>
      <c r="B240" s="40"/>
      <c r="C240" s="205" t="s">
        <v>321</v>
      </c>
      <c r="D240" s="205" t="s">
        <v>116</v>
      </c>
      <c r="E240" s="206" t="s">
        <v>322</v>
      </c>
      <c r="F240" s="207" t="s">
        <v>323</v>
      </c>
      <c r="G240" s="208" t="s">
        <v>171</v>
      </c>
      <c r="H240" s="209">
        <v>8</v>
      </c>
      <c r="I240" s="210"/>
      <c r="J240" s="211">
        <f>ROUND(I240*H240,2)</f>
        <v>0</v>
      </c>
      <c r="K240" s="207" t="s">
        <v>172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129</v>
      </c>
      <c r="AT240" s="216" t="s">
        <v>116</v>
      </c>
      <c r="AU240" s="216" t="s">
        <v>82</v>
      </c>
      <c r="AY240" s="18" t="s">
        <v>113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129</v>
      </c>
      <c r="BM240" s="216" t="s">
        <v>324</v>
      </c>
    </row>
    <row r="241" s="2" customFormat="1">
      <c r="A241" s="39"/>
      <c r="B241" s="40"/>
      <c r="C241" s="41"/>
      <c r="D241" s="218" t="s">
        <v>123</v>
      </c>
      <c r="E241" s="41"/>
      <c r="F241" s="219" t="s">
        <v>325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123</v>
      </c>
      <c r="AU241" s="18" t="s">
        <v>82</v>
      </c>
    </row>
    <row r="242" s="2" customFormat="1">
      <c r="A242" s="39"/>
      <c r="B242" s="40"/>
      <c r="C242" s="41"/>
      <c r="D242" s="223" t="s">
        <v>124</v>
      </c>
      <c r="E242" s="41"/>
      <c r="F242" s="224" t="s">
        <v>326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124</v>
      </c>
      <c r="AU242" s="18" t="s">
        <v>82</v>
      </c>
    </row>
    <row r="243" s="13" customFormat="1">
      <c r="A243" s="13"/>
      <c r="B243" s="225"/>
      <c r="C243" s="226"/>
      <c r="D243" s="218" t="s">
        <v>126</v>
      </c>
      <c r="E243" s="227" t="s">
        <v>19</v>
      </c>
      <c r="F243" s="228" t="s">
        <v>176</v>
      </c>
      <c r="G243" s="226"/>
      <c r="H243" s="227" t="s">
        <v>19</v>
      </c>
      <c r="I243" s="229"/>
      <c r="J243" s="226"/>
      <c r="K243" s="226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126</v>
      </c>
      <c r="AU243" s="234" t="s">
        <v>82</v>
      </c>
      <c r="AV243" s="13" t="s">
        <v>80</v>
      </c>
      <c r="AW243" s="13" t="s">
        <v>33</v>
      </c>
      <c r="AX243" s="13" t="s">
        <v>72</v>
      </c>
      <c r="AY243" s="234" t="s">
        <v>113</v>
      </c>
    </row>
    <row r="244" s="14" customFormat="1">
      <c r="A244" s="14"/>
      <c r="B244" s="235"/>
      <c r="C244" s="236"/>
      <c r="D244" s="218" t="s">
        <v>126</v>
      </c>
      <c r="E244" s="237" t="s">
        <v>19</v>
      </c>
      <c r="F244" s="238" t="s">
        <v>203</v>
      </c>
      <c r="G244" s="236"/>
      <c r="H244" s="239">
        <v>8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126</v>
      </c>
      <c r="AU244" s="245" t="s">
        <v>82</v>
      </c>
      <c r="AV244" s="14" t="s">
        <v>82</v>
      </c>
      <c r="AW244" s="14" t="s">
        <v>33</v>
      </c>
      <c r="AX244" s="14" t="s">
        <v>72</v>
      </c>
      <c r="AY244" s="245" t="s">
        <v>113</v>
      </c>
    </row>
    <row r="245" s="15" customFormat="1">
      <c r="A245" s="15"/>
      <c r="B245" s="246"/>
      <c r="C245" s="247"/>
      <c r="D245" s="218" t="s">
        <v>126</v>
      </c>
      <c r="E245" s="248" t="s">
        <v>19</v>
      </c>
      <c r="F245" s="249" t="s">
        <v>128</v>
      </c>
      <c r="G245" s="247"/>
      <c r="H245" s="250">
        <v>8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6" t="s">
        <v>126</v>
      </c>
      <c r="AU245" s="256" t="s">
        <v>82</v>
      </c>
      <c r="AV245" s="15" t="s">
        <v>129</v>
      </c>
      <c r="AW245" s="15" t="s">
        <v>33</v>
      </c>
      <c r="AX245" s="15" t="s">
        <v>80</v>
      </c>
      <c r="AY245" s="256" t="s">
        <v>113</v>
      </c>
    </row>
    <row r="246" s="2" customFormat="1" ht="16.5" customHeight="1">
      <c r="A246" s="39"/>
      <c r="B246" s="40"/>
      <c r="C246" s="205" t="s">
        <v>327</v>
      </c>
      <c r="D246" s="205" t="s">
        <v>116</v>
      </c>
      <c r="E246" s="206" t="s">
        <v>328</v>
      </c>
      <c r="F246" s="207" t="s">
        <v>329</v>
      </c>
      <c r="G246" s="208" t="s">
        <v>171</v>
      </c>
      <c r="H246" s="209">
        <v>3</v>
      </c>
      <c r="I246" s="210"/>
      <c r="J246" s="211">
        <f>ROUND(I246*H246,2)</f>
        <v>0</v>
      </c>
      <c r="K246" s="207" t="s">
        <v>172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0.29221000000000003</v>
      </c>
      <c r="R246" s="214">
        <f>Q246*H246</f>
        <v>0.87663000000000002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129</v>
      </c>
      <c r="AT246" s="216" t="s">
        <v>116</v>
      </c>
      <c r="AU246" s="216" t="s">
        <v>82</v>
      </c>
      <c r="AY246" s="18" t="s">
        <v>113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129</v>
      </c>
      <c r="BM246" s="216" t="s">
        <v>330</v>
      </c>
    </row>
    <row r="247" s="2" customFormat="1">
      <c r="A247" s="39"/>
      <c r="B247" s="40"/>
      <c r="C247" s="41"/>
      <c r="D247" s="218" t="s">
        <v>123</v>
      </c>
      <c r="E247" s="41"/>
      <c r="F247" s="219" t="s">
        <v>331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123</v>
      </c>
      <c r="AU247" s="18" t="s">
        <v>82</v>
      </c>
    </row>
    <row r="248" s="2" customFormat="1">
      <c r="A248" s="39"/>
      <c r="B248" s="40"/>
      <c r="C248" s="41"/>
      <c r="D248" s="223" t="s">
        <v>124</v>
      </c>
      <c r="E248" s="41"/>
      <c r="F248" s="224" t="s">
        <v>332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124</v>
      </c>
      <c r="AU248" s="18" t="s">
        <v>82</v>
      </c>
    </row>
    <row r="249" s="13" customFormat="1">
      <c r="A249" s="13"/>
      <c r="B249" s="225"/>
      <c r="C249" s="226"/>
      <c r="D249" s="218" t="s">
        <v>126</v>
      </c>
      <c r="E249" s="227" t="s">
        <v>19</v>
      </c>
      <c r="F249" s="228" t="s">
        <v>191</v>
      </c>
      <c r="G249" s="226"/>
      <c r="H249" s="227" t="s">
        <v>19</v>
      </c>
      <c r="I249" s="229"/>
      <c r="J249" s="226"/>
      <c r="K249" s="226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126</v>
      </c>
      <c r="AU249" s="234" t="s">
        <v>82</v>
      </c>
      <c r="AV249" s="13" t="s">
        <v>80</v>
      </c>
      <c r="AW249" s="13" t="s">
        <v>33</v>
      </c>
      <c r="AX249" s="13" t="s">
        <v>72</v>
      </c>
      <c r="AY249" s="234" t="s">
        <v>113</v>
      </c>
    </row>
    <row r="250" s="14" customFormat="1">
      <c r="A250" s="14"/>
      <c r="B250" s="235"/>
      <c r="C250" s="236"/>
      <c r="D250" s="218" t="s">
        <v>126</v>
      </c>
      <c r="E250" s="237" t="s">
        <v>19</v>
      </c>
      <c r="F250" s="238" t="s">
        <v>135</v>
      </c>
      <c r="G250" s="236"/>
      <c r="H250" s="239">
        <v>3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126</v>
      </c>
      <c r="AU250" s="245" t="s">
        <v>82</v>
      </c>
      <c r="AV250" s="14" t="s">
        <v>82</v>
      </c>
      <c r="AW250" s="14" t="s">
        <v>33</v>
      </c>
      <c r="AX250" s="14" t="s">
        <v>72</v>
      </c>
      <c r="AY250" s="245" t="s">
        <v>113</v>
      </c>
    </row>
    <row r="251" s="15" customFormat="1">
      <c r="A251" s="15"/>
      <c r="B251" s="246"/>
      <c r="C251" s="247"/>
      <c r="D251" s="218" t="s">
        <v>126</v>
      </c>
      <c r="E251" s="248" t="s">
        <v>19</v>
      </c>
      <c r="F251" s="249" t="s">
        <v>128</v>
      </c>
      <c r="G251" s="247"/>
      <c r="H251" s="250">
        <v>3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126</v>
      </c>
      <c r="AU251" s="256" t="s">
        <v>82</v>
      </c>
      <c r="AV251" s="15" t="s">
        <v>129</v>
      </c>
      <c r="AW251" s="15" t="s">
        <v>33</v>
      </c>
      <c r="AX251" s="15" t="s">
        <v>80</v>
      </c>
      <c r="AY251" s="256" t="s">
        <v>113</v>
      </c>
    </row>
    <row r="252" s="2" customFormat="1" ht="16.5" customHeight="1">
      <c r="A252" s="39"/>
      <c r="B252" s="40"/>
      <c r="C252" s="261" t="s">
        <v>333</v>
      </c>
      <c r="D252" s="261" t="s">
        <v>199</v>
      </c>
      <c r="E252" s="262" t="s">
        <v>334</v>
      </c>
      <c r="F252" s="263" t="s">
        <v>335</v>
      </c>
      <c r="G252" s="264" t="s">
        <v>171</v>
      </c>
      <c r="H252" s="265">
        <v>3</v>
      </c>
      <c r="I252" s="266"/>
      <c r="J252" s="267">
        <f>ROUND(I252*H252,2)</f>
        <v>0</v>
      </c>
      <c r="K252" s="263" t="s">
        <v>172</v>
      </c>
      <c r="L252" s="268"/>
      <c r="M252" s="269" t="s">
        <v>19</v>
      </c>
      <c r="N252" s="270" t="s">
        <v>43</v>
      </c>
      <c r="O252" s="85"/>
      <c r="P252" s="214">
        <f>O252*H252</f>
        <v>0</v>
      </c>
      <c r="Q252" s="214">
        <v>0.0040000000000000001</v>
      </c>
      <c r="R252" s="214">
        <f>Q252*H252</f>
        <v>0.012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203</v>
      </c>
      <c r="AT252" s="216" t="s">
        <v>199</v>
      </c>
      <c r="AU252" s="216" t="s">
        <v>82</v>
      </c>
      <c r="AY252" s="18" t="s">
        <v>113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129</v>
      </c>
      <c r="BM252" s="216" t="s">
        <v>336</v>
      </c>
    </row>
    <row r="253" s="2" customFormat="1">
      <c r="A253" s="39"/>
      <c r="B253" s="40"/>
      <c r="C253" s="41"/>
      <c r="D253" s="218" t="s">
        <v>123</v>
      </c>
      <c r="E253" s="41"/>
      <c r="F253" s="219" t="s">
        <v>335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123</v>
      </c>
      <c r="AU253" s="18" t="s">
        <v>82</v>
      </c>
    </row>
    <row r="254" s="2" customFormat="1" ht="16.5" customHeight="1">
      <c r="A254" s="39"/>
      <c r="B254" s="40"/>
      <c r="C254" s="205" t="s">
        <v>337</v>
      </c>
      <c r="D254" s="205" t="s">
        <v>116</v>
      </c>
      <c r="E254" s="206" t="s">
        <v>338</v>
      </c>
      <c r="F254" s="207" t="s">
        <v>339</v>
      </c>
      <c r="G254" s="208" t="s">
        <v>232</v>
      </c>
      <c r="H254" s="209">
        <v>1</v>
      </c>
      <c r="I254" s="210"/>
      <c r="J254" s="211">
        <f>ROUND(I254*H254,2)</f>
        <v>0</v>
      </c>
      <c r="K254" s="207" t="s">
        <v>172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0.27205000000000001</v>
      </c>
      <c r="R254" s="214">
        <f>Q254*H254</f>
        <v>0.27205000000000001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129</v>
      </c>
      <c r="AT254" s="216" t="s">
        <v>116</v>
      </c>
      <c r="AU254" s="216" t="s">
        <v>82</v>
      </c>
      <c r="AY254" s="18" t="s">
        <v>113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129</v>
      </c>
      <c r="BM254" s="216" t="s">
        <v>340</v>
      </c>
    </row>
    <row r="255" s="2" customFormat="1">
      <c r="A255" s="39"/>
      <c r="B255" s="40"/>
      <c r="C255" s="41"/>
      <c r="D255" s="218" t="s">
        <v>123</v>
      </c>
      <c r="E255" s="41"/>
      <c r="F255" s="219" t="s">
        <v>341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123</v>
      </c>
      <c r="AU255" s="18" t="s">
        <v>82</v>
      </c>
    </row>
    <row r="256" s="2" customFormat="1">
      <c r="A256" s="39"/>
      <c r="B256" s="40"/>
      <c r="C256" s="41"/>
      <c r="D256" s="223" t="s">
        <v>124</v>
      </c>
      <c r="E256" s="41"/>
      <c r="F256" s="224" t="s">
        <v>342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124</v>
      </c>
      <c r="AU256" s="18" t="s">
        <v>82</v>
      </c>
    </row>
    <row r="257" s="13" customFormat="1">
      <c r="A257" s="13"/>
      <c r="B257" s="225"/>
      <c r="C257" s="226"/>
      <c r="D257" s="218" t="s">
        <v>126</v>
      </c>
      <c r="E257" s="227" t="s">
        <v>19</v>
      </c>
      <c r="F257" s="228" t="s">
        <v>191</v>
      </c>
      <c r="G257" s="226"/>
      <c r="H257" s="227" t="s">
        <v>19</v>
      </c>
      <c r="I257" s="229"/>
      <c r="J257" s="226"/>
      <c r="K257" s="226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126</v>
      </c>
      <c r="AU257" s="234" t="s">
        <v>82</v>
      </c>
      <c r="AV257" s="13" t="s">
        <v>80</v>
      </c>
      <c r="AW257" s="13" t="s">
        <v>33</v>
      </c>
      <c r="AX257" s="13" t="s">
        <v>72</v>
      </c>
      <c r="AY257" s="234" t="s">
        <v>113</v>
      </c>
    </row>
    <row r="258" s="14" customFormat="1">
      <c r="A258" s="14"/>
      <c r="B258" s="235"/>
      <c r="C258" s="236"/>
      <c r="D258" s="218" t="s">
        <v>126</v>
      </c>
      <c r="E258" s="237" t="s">
        <v>19</v>
      </c>
      <c r="F258" s="238" t="s">
        <v>80</v>
      </c>
      <c r="G258" s="236"/>
      <c r="H258" s="239">
        <v>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126</v>
      </c>
      <c r="AU258" s="245" t="s">
        <v>82</v>
      </c>
      <c r="AV258" s="14" t="s">
        <v>82</v>
      </c>
      <c r="AW258" s="14" t="s">
        <v>33</v>
      </c>
      <c r="AX258" s="14" t="s">
        <v>72</v>
      </c>
      <c r="AY258" s="245" t="s">
        <v>113</v>
      </c>
    </row>
    <row r="259" s="15" customFormat="1">
      <c r="A259" s="15"/>
      <c r="B259" s="246"/>
      <c r="C259" s="247"/>
      <c r="D259" s="218" t="s">
        <v>126</v>
      </c>
      <c r="E259" s="248" t="s">
        <v>19</v>
      </c>
      <c r="F259" s="249" t="s">
        <v>128</v>
      </c>
      <c r="G259" s="247"/>
      <c r="H259" s="250">
        <v>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126</v>
      </c>
      <c r="AU259" s="256" t="s">
        <v>82</v>
      </c>
      <c r="AV259" s="15" t="s">
        <v>129</v>
      </c>
      <c r="AW259" s="15" t="s">
        <v>33</v>
      </c>
      <c r="AX259" s="15" t="s">
        <v>80</v>
      </c>
      <c r="AY259" s="256" t="s">
        <v>113</v>
      </c>
    </row>
    <row r="260" s="2" customFormat="1" ht="16.5" customHeight="1">
      <c r="A260" s="39"/>
      <c r="B260" s="40"/>
      <c r="C260" s="261" t="s">
        <v>343</v>
      </c>
      <c r="D260" s="261" t="s">
        <v>199</v>
      </c>
      <c r="E260" s="262" t="s">
        <v>344</v>
      </c>
      <c r="F260" s="263" t="s">
        <v>345</v>
      </c>
      <c r="G260" s="264" t="s">
        <v>232</v>
      </c>
      <c r="H260" s="265">
        <v>1</v>
      </c>
      <c r="I260" s="266"/>
      <c r="J260" s="267">
        <f>ROUND(I260*H260,2)</f>
        <v>0</v>
      </c>
      <c r="K260" s="263" t="s">
        <v>172</v>
      </c>
      <c r="L260" s="268"/>
      <c r="M260" s="269" t="s">
        <v>19</v>
      </c>
      <c r="N260" s="270" t="s">
        <v>43</v>
      </c>
      <c r="O260" s="85"/>
      <c r="P260" s="214">
        <f>O260*H260</f>
        <v>0</v>
      </c>
      <c r="Q260" s="214">
        <v>0.0046499999999999996</v>
      </c>
      <c r="R260" s="214">
        <f>Q260*H260</f>
        <v>0.0046499999999999996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203</v>
      </c>
      <c r="AT260" s="216" t="s">
        <v>199</v>
      </c>
      <c r="AU260" s="216" t="s">
        <v>82</v>
      </c>
      <c r="AY260" s="18" t="s">
        <v>113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129</v>
      </c>
      <c r="BM260" s="216" t="s">
        <v>346</v>
      </c>
    </row>
    <row r="261" s="2" customFormat="1">
      <c r="A261" s="39"/>
      <c r="B261" s="40"/>
      <c r="C261" s="41"/>
      <c r="D261" s="218" t="s">
        <v>123</v>
      </c>
      <c r="E261" s="41"/>
      <c r="F261" s="219" t="s">
        <v>345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123</v>
      </c>
      <c r="AU261" s="18" t="s">
        <v>82</v>
      </c>
    </row>
    <row r="262" s="2" customFormat="1" ht="16.5" customHeight="1">
      <c r="A262" s="39"/>
      <c r="B262" s="40"/>
      <c r="C262" s="261" t="s">
        <v>347</v>
      </c>
      <c r="D262" s="261" t="s">
        <v>199</v>
      </c>
      <c r="E262" s="262" t="s">
        <v>348</v>
      </c>
      <c r="F262" s="263" t="s">
        <v>349</v>
      </c>
      <c r="G262" s="264" t="s">
        <v>171</v>
      </c>
      <c r="H262" s="265">
        <v>3.5</v>
      </c>
      <c r="I262" s="266"/>
      <c r="J262" s="267">
        <f>ROUND(I262*H262,2)</f>
        <v>0</v>
      </c>
      <c r="K262" s="263" t="s">
        <v>172</v>
      </c>
      <c r="L262" s="268"/>
      <c r="M262" s="269" t="s">
        <v>19</v>
      </c>
      <c r="N262" s="270" t="s">
        <v>43</v>
      </c>
      <c r="O262" s="85"/>
      <c r="P262" s="214">
        <f>O262*H262</f>
        <v>0</v>
      </c>
      <c r="Q262" s="214">
        <v>0.0030200000000000001</v>
      </c>
      <c r="R262" s="214">
        <f>Q262*H262</f>
        <v>0.01057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203</v>
      </c>
      <c r="AT262" s="216" t="s">
        <v>199</v>
      </c>
      <c r="AU262" s="216" t="s">
        <v>82</v>
      </c>
      <c r="AY262" s="18" t="s">
        <v>113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80</v>
      </c>
      <c r="BK262" s="217">
        <f>ROUND(I262*H262,2)</f>
        <v>0</v>
      </c>
      <c r="BL262" s="18" t="s">
        <v>129</v>
      </c>
      <c r="BM262" s="216" t="s">
        <v>350</v>
      </c>
    </row>
    <row r="263" s="2" customFormat="1">
      <c r="A263" s="39"/>
      <c r="B263" s="40"/>
      <c r="C263" s="41"/>
      <c r="D263" s="218" t="s">
        <v>123</v>
      </c>
      <c r="E263" s="41"/>
      <c r="F263" s="219" t="s">
        <v>349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123</v>
      </c>
      <c r="AU263" s="18" t="s">
        <v>82</v>
      </c>
    </row>
    <row r="264" s="14" customFormat="1">
      <c r="A264" s="14"/>
      <c r="B264" s="235"/>
      <c r="C264" s="236"/>
      <c r="D264" s="218" t="s">
        <v>126</v>
      </c>
      <c r="E264" s="237" t="s">
        <v>19</v>
      </c>
      <c r="F264" s="238" t="s">
        <v>351</v>
      </c>
      <c r="G264" s="236"/>
      <c r="H264" s="239">
        <v>3.5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126</v>
      </c>
      <c r="AU264" s="245" t="s">
        <v>82</v>
      </c>
      <c r="AV264" s="14" t="s">
        <v>82</v>
      </c>
      <c r="AW264" s="14" t="s">
        <v>33</v>
      </c>
      <c r="AX264" s="14" t="s">
        <v>72</v>
      </c>
      <c r="AY264" s="245" t="s">
        <v>113</v>
      </c>
    </row>
    <row r="265" s="15" customFormat="1">
      <c r="A265" s="15"/>
      <c r="B265" s="246"/>
      <c r="C265" s="247"/>
      <c r="D265" s="218" t="s">
        <v>126</v>
      </c>
      <c r="E265" s="248" t="s">
        <v>19</v>
      </c>
      <c r="F265" s="249" t="s">
        <v>128</v>
      </c>
      <c r="G265" s="247"/>
      <c r="H265" s="250">
        <v>3.5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126</v>
      </c>
      <c r="AU265" s="256" t="s">
        <v>82</v>
      </c>
      <c r="AV265" s="15" t="s">
        <v>129</v>
      </c>
      <c r="AW265" s="15" t="s">
        <v>33</v>
      </c>
      <c r="AX265" s="15" t="s">
        <v>80</v>
      </c>
      <c r="AY265" s="256" t="s">
        <v>113</v>
      </c>
    </row>
    <row r="266" s="2" customFormat="1" ht="16.5" customHeight="1">
      <c r="A266" s="39"/>
      <c r="B266" s="40"/>
      <c r="C266" s="205" t="s">
        <v>352</v>
      </c>
      <c r="D266" s="205" t="s">
        <v>116</v>
      </c>
      <c r="E266" s="206" t="s">
        <v>353</v>
      </c>
      <c r="F266" s="207" t="s">
        <v>354</v>
      </c>
      <c r="G266" s="208" t="s">
        <v>180</v>
      </c>
      <c r="H266" s="209">
        <v>21.5</v>
      </c>
      <c r="I266" s="210"/>
      <c r="J266" s="211">
        <f>ROUND(I266*H266,2)</f>
        <v>0</v>
      </c>
      <c r="K266" s="207" t="s">
        <v>172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129</v>
      </c>
      <c r="AT266" s="216" t="s">
        <v>116</v>
      </c>
      <c r="AU266" s="216" t="s">
        <v>82</v>
      </c>
      <c r="AY266" s="18" t="s">
        <v>113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129</v>
      </c>
      <c r="BM266" s="216" t="s">
        <v>355</v>
      </c>
    </row>
    <row r="267" s="2" customFormat="1">
      <c r="A267" s="39"/>
      <c r="B267" s="40"/>
      <c r="C267" s="41"/>
      <c r="D267" s="218" t="s">
        <v>123</v>
      </c>
      <c r="E267" s="41"/>
      <c r="F267" s="219" t="s">
        <v>356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123</v>
      </c>
      <c r="AU267" s="18" t="s">
        <v>82</v>
      </c>
    </row>
    <row r="268" s="2" customFormat="1">
      <c r="A268" s="39"/>
      <c r="B268" s="40"/>
      <c r="C268" s="41"/>
      <c r="D268" s="223" t="s">
        <v>124</v>
      </c>
      <c r="E268" s="41"/>
      <c r="F268" s="224" t="s">
        <v>357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124</v>
      </c>
      <c r="AU268" s="18" t="s">
        <v>82</v>
      </c>
    </row>
    <row r="269" s="14" customFormat="1">
      <c r="A269" s="14"/>
      <c r="B269" s="235"/>
      <c r="C269" s="236"/>
      <c r="D269" s="218" t="s">
        <v>126</v>
      </c>
      <c r="E269" s="237" t="s">
        <v>19</v>
      </c>
      <c r="F269" s="238" t="s">
        <v>358</v>
      </c>
      <c r="G269" s="236"/>
      <c r="H269" s="239">
        <v>21.5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126</v>
      </c>
      <c r="AU269" s="245" t="s">
        <v>82</v>
      </c>
      <c r="AV269" s="14" t="s">
        <v>82</v>
      </c>
      <c r="AW269" s="14" t="s">
        <v>33</v>
      </c>
      <c r="AX269" s="14" t="s">
        <v>72</v>
      </c>
      <c r="AY269" s="245" t="s">
        <v>113</v>
      </c>
    </row>
    <row r="270" s="15" customFormat="1">
      <c r="A270" s="15"/>
      <c r="B270" s="246"/>
      <c r="C270" s="247"/>
      <c r="D270" s="218" t="s">
        <v>126</v>
      </c>
      <c r="E270" s="248" t="s">
        <v>19</v>
      </c>
      <c r="F270" s="249" t="s">
        <v>128</v>
      </c>
      <c r="G270" s="247"/>
      <c r="H270" s="250">
        <v>21.5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6" t="s">
        <v>126</v>
      </c>
      <c r="AU270" s="256" t="s">
        <v>82</v>
      </c>
      <c r="AV270" s="15" t="s">
        <v>129</v>
      </c>
      <c r="AW270" s="15" t="s">
        <v>33</v>
      </c>
      <c r="AX270" s="15" t="s">
        <v>80</v>
      </c>
      <c r="AY270" s="256" t="s">
        <v>113</v>
      </c>
    </row>
    <row r="271" s="2" customFormat="1" ht="21.75" customHeight="1">
      <c r="A271" s="39"/>
      <c r="B271" s="40"/>
      <c r="C271" s="205" t="s">
        <v>359</v>
      </c>
      <c r="D271" s="205" t="s">
        <v>116</v>
      </c>
      <c r="E271" s="206" t="s">
        <v>360</v>
      </c>
      <c r="F271" s="207" t="s">
        <v>361</v>
      </c>
      <c r="G271" s="208" t="s">
        <v>310</v>
      </c>
      <c r="H271" s="209">
        <v>2.0499999999999998</v>
      </c>
      <c r="I271" s="210"/>
      <c r="J271" s="211">
        <f>ROUND(I271*H271,2)</f>
        <v>0</v>
      </c>
      <c r="K271" s="207" t="s">
        <v>172</v>
      </c>
      <c r="L271" s="45"/>
      <c r="M271" s="212" t="s">
        <v>19</v>
      </c>
      <c r="N271" s="213" t="s">
        <v>43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2.2000000000000002</v>
      </c>
      <c r="T271" s="215">
        <f>S271*H271</f>
        <v>4.5099999999999998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129</v>
      </c>
      <c r="AT271" s="216" t="s">
        <v>116</v>
      </c>
      <c r="AU271" s="216" t="s">
        <v>82</v>
      </c>
      <c r="AY271" s="18" t="s">
        <v>113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80</v>
      </c>
      <c r="BK271" s="217">
        <f>ROUND(I271*H271,2)</f>
        <v>0</v>
      </c>
      <c r="BL271" s="18" t="s">
        <v>129</v>
      </c>
      <c r="BM271" s="216" t="s">
        <v>362</v>
      </c>
    </row>
    <row r="272" s="2" customFormat="1">
      <c r="A272" s="39"/>
      <c r="B272" s="40"/>
      <c r="C272" s="41"/>
      <c r="D272" s="218" t="s">
        <v>123</v>
      </c>
      <c r="E272" s="41"/>
      <c r="F272" s="219" t="s">
        <v>363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123</v>
      </c>
      <c r="AU272" s="18" t="s">
        <v>82</v>
      </c>
    </row>
    <row r="273" s="2" customFormat="1">
      <c r="A273" s="39"/>
      <c r="B273" s="40"/>
      <c r="C273" s="41"/>
      <c r="D273" s="223" t="s">
        <v>124</v>
      </c>
      <c r="E273" s="41"/>
      <c r="F273" s="224" t="s">
        <v>364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124</v>
      </c>
      <c r="AU273" s="18" t="s">
        <v>82</v>
      </c>
    </row>
    <row r="274" s="13" customFormat="1">
      <c r="A274" s="13"/>
      <c r="B274" s="225"/>
      <c r="C274" s="226"/>
      <c r="D274" s="218" t="s">
        <v>126</v>
      </c>
      <c r="E274" s="227" t="s">
        <v>19</v>
      </c>
      <c r="F274" s="228" t="s">
        <v>176</v>
      </c>
      <c r="G274" s="226"/>
      <c r="H274" s="227" t="s">
        <v>19</v>
      </c>
      <c r="I274" s="229"/>
      <c r="J274" s="226"/>
      <c r="K274" s="226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126</v>
      </c>
      <c r="AU274" s="234" t="s">
        <v>82</v>
      </c>
      <c r="AV274" s="13" t="s">
        <v>80</v>
      </c>
      <c r="AW274" s="13" t="s">
        <v>33</v>
      </c>
      <c r="AX274" s="13" t="s">
        <v>72</v>
      </c>
      <c r="AY274" s="234" t="s">
        <v>113</v>
      </c>
    </row>
    <row r="275" s="13" customFormat="1">
      <c r="A275" s="13"/>
      <c r="B275" s="225"/>
      <c r="C275" s="226"/>
      <c r="D275" s="218" t="s">
        <v>126</v>
      </c>
      <c r="E275" s="227" t="s">
        <v>19</v>
      </c>
      <c r="F275" s="228" t="s">
        <v>365</v>
      </c>
      <c r="G275" s="226"/>
      <c r="H275" s="227" t="s">
        <v>19</v>
      </c>
      <c r="I275" s="229"/>
      <c r="J275" s="226"/>
      <c r="K275" s="226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126</v>
      </c>
      <c r="AU275" s="234" t="s">
        <v>82</v>
      </c>
      <c r="AV275" s="13" t="s">
        <v>80</v>
      </c>
      <c r="AW275" s="13" t="s">
        <v>33</v>
      </c>
      <c r="AX275" s="13" t="s">
        <v>72</v>
      </c>
      <c r="AY275" s="234" t="s">
        <v>113</v>
      </c>
    </row>
    <row r="276" s="14" customFormat="1">
      <c r="A276" s="14"/>
      <c r="B276" s="235"/>
      <c r="C276" s="236"/>
      <c r="D276" s="218" t="s">
        <v>126</v>
      </c>
      <c r="E276" s="237" t="s">
        <v>19</v>
      </c>
      <c r="F276" s="238" t="s">
        <v>366</v>
      </c>
      <c r="G276" s="236"/>
      <c r="H276" s="239">
        <v>1.1499999999999999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126</v>
      </c>
      <c r="AU276" s="245" t="s">
        <v>82</v>
      </c>
      <c r="AV276" s="14" t="s">
        <v>82</v>
      </c>
      <c r="AW276" s="14" t="s">
        <v>33</v>
      </c>
      <c r="AX276" s="14" t="s">
        <v>72</v>
      </c>
      <c r="AY276" s="245" t="s">
        <v>113</v>
      </c>
    </row>
    <row r="277" s="13" customFormat="1">
      <c r="A277" s="13"/>
      <c r="B277" s="225"/>
      <c r="C277" s="226"/>
      <c r="D277" s="218" t="s">
        <v>126</v>
      </c>
      <c r="E277" s="227" t="s">
        <v>19</v>
      </c>
      <c r="F277" s="228" t="s">
        <v>367</v>
      </c>
      <c r="G277" s="226"/>
      <c r="H277" s="227" t="s">
        <v>19</v>
      </c>
      <c r="I277" s="229"/>
      <c r="J277" s="226"/>
      <c r="K277" s="226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126</v>
      </c>
      <c r="AU277" s="234" t="s">
        <v>82</v>
      </c>
      <c r="AV277" s="13" t="s">
        <v>80</v>
      </c>
      <c r="AW277" s="13" t="s">
        <v>33</v>
      </c>
      <c r="AX277" s="13" t="s">
        <v>72</v>
      </c>
      <c r="AY277" s="234" t="s">
        <v>113</v>
      </c>
    </row>
    <row r="278" s="14" customFormat="1">
      <c r="A278" s="14"/>
      <c r="B278" s="235"/>
      <c r="C278" s="236"/>
      <c r="D278" s="218" t="s">
        <v>126</v>
      </c>
      <c r="E278" s="237" t="s">
        <v>19</v>
      </c>
      <c r="F278" s="238" t="s">
        <v>368</v>
      </c>
      <c r="G278" s="236"/>
      <c r="H278" s="239">
        <v>0.40000000000000002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126</v>
      </c>
      <c r="AU278" s="245" t="s">
        <v>82</v>
      </c>
      <c r="AV278" s="14" t="s">
        <v>82</v>
      </c>
      <c r="AW278" s="14" t="s">
        <v>33</v>
      </c>
      <c r="AX278" s="14" t="s">
        <v>72</v>
      </c>
      <c r="AY278" s="245" t="s">
        <v>113</v>
      </c>
    </row>
    <row r="279" s="14" customFormat="1">
      <c r="A279" s="14"/>
      <c r="B279" s="235"/>
      <c r="C279" s="236"/>
      <c r="D279" s="218" t="s">
        <v>126</v>
      </c>
      <c r="E279" s="237" t="s">
        <v>19</v>
      </c>
      <c r="F279" s="238" t="s">
        <v>369</v>
      </c>
      <c r="G279" s="236"/>
      <c r="H279" s="239">
        <v>0.5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126</v>
      </c>
      <c r="AU279" s="245" t="s">
        <v>82</v>
      </c>
      <c r="AV279" s="14" t="s">
        <v>82</v>
      </c>
      <c r="AW279" s="14" t="s">
        <v>33</v>
      </c>
      <c r="AX279" s="14" t="s">
        <v>72</v>
      </c>
      <c r="AY279" s="245" t="s">
        <v>113</v>
      </c>
    </row>
    <row r="280" s="15" customFormat="1">
      <c r="A280" s="15"/>
      <c r="B280" s="246"/>
      <c r="C280" s="247"/>
      <c r="D280" s="218" t="s">
        <v>126</v>
      </c>
      <c r="E280" s="248" t="s">
        <v>19</v>
      </c>
      <c r="F280" s="249" t="s">
        <v>128</v>
      </c>
      <c r="G280" s="247"/>
      <c r="H280" s="250">
        <v>2.0499999999999998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6" t="s">
        <v>126</v>
      </c>
      <c r="AU280" s="256" t="s">
        <v>82</v>
      </c>
      <c r="AV280" s="15" t="s">
        <v>129</v>
      </c>
      <c r="AW280" s="15" t="s">
        <v>33</v>
      </c>
      <c r="AX280" s="15" t="s">
        <v>80</v>
      </c>
      <c r="AY280" s="256" t="s">
        <v>113</v>
      </c>
    </row>
    <row r="281" s="2" customFormat="1" ht="21.75" customHeight="1">
      <c r="A281" s="39"/>
      <c r="B281" s="40"/>
      <c r="C281" s="205" t="s">
        <v>370</v>
      </c>
      <c r="D281" s="205" t="s">
        <v>116</v>
      </c>
      <c r="E281" s="206" t="s">
        <v>371</v>
      </c>
      <c r="F281" s="207" t="s">
        <v>372</v>
      </c>
      <c r="G281" s="208" t="s">
        <v>310</v>
      </c>
      <c r="H281" s="209">
        <v>2.0139999999999998</v>
      </c>
      <c r="I281" s="210"/>
      <c r="J281" s="211">
        <f>ROUND(I281*H281,2)</f>
        <v>0</v>
      </c>
      <c r="K281" s="207" t="s">
        <v>172</v>
      </c>
      <c r="L281" s="45"/>
      <c r="M281" s="212" t="s">
        <v>19</v>
      </c>
      <c r="N281" s="213" t="s">
        <v>43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2.2000000000000002</v>
      </c>
      <c r="T281" s="215">
        <f>S281*H281</f>
        <v>4.4307999999999996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129</v>
      </c>
      <c r="AT281" s="216" t="s">
        <v>116</v>
      </c>
      <c r="AU281" s="216" t="s">
        <v>82</v>
      </c>
      <c r="AY281" s="18" t="s">
        <v>113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80</v>
      </c>
      <c r="BK281" s="217">
        <f>ROUND(I281*H281,2)</f>
        <v>0</v>
      </c>
      <c r="BL281" s="18" t="s">
        <v>129</v>
      </c>
      <c r="BM281" s="216" t="s">
        <v>373</v>
      </c>
    </row>
    <row r="282" s="2" customFormat="1">
      <c r="A282" s="39"/>
      <c r="B282" s="40"/>
      <c r="C282" s="41"/>
      <c r="D282" s="218" t="s">
        <v>123</v>
      </c>
      <c r="E282" s="41"/>
      <c r="F282" s="219" t="s">
        <v>374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123</v>
      </c>
      <c r="AU282" s="18" t="s">
        <v>82</v>
      </c>
    </row>
    <row r="283" s="2" customFormat="1">
      <c r="A283" s="39"/>
      <c r="B283" s="40"/>
      <c r="C283" s="41"/>
      <c r="D283" s="223" t="s">
        <v>124</v>
      </c>
      <c r="E283" s="41"/>
      <c r="F283" s="224" t="s">
        <v>375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124</v>
      </c>
      <c r="AU283" s="18" t="s">
        <v>82</v>
      </c>
    </row>
    <row r="284" s="13" customFormat="1">
      <c r="A284" s="13"/>
      <c r="B284" s="225"/>
      <c r="C284" s="226"/>
      <c r="D284" s="218" t="s">
        <v>126</v>
      </c>
      <c r="E284" s="227" t="s">
        <v>19</v>
      </c>
      <c r="F284" s="228" t="s">
        <v>176</v>
      </c>
      <c r="G284" s="226"/>
      <c r="H284" s="227" t="s">
        <v>19</v>
      </c>
      <c r="I284" s="229"/>
      <c r="J284" s="226"/>
      <c r="K284" s="226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126</v>
      </c>
      <c r="AU284" s="234" t="s">
        <v>82</v>
      </c>
      <c r="AV284" s="13" t="s">
        <v>80</v>
      </c>
      <c r="AW284" s="13" t="s">
        <v>33</v>
      </c>
      <c r="AX284" s="13" t="s">
        <v>72</v>
      </c>
      <c r="AY284" s="234" t="s">
        <v>113</v>
      </c>
    </row>
    <row r="285" s="13" customFormat="1">
      <c r="A285" s="13"/>
      <c r="B285" s="225"/>
      <c r="C285" s="226"/>
      <c r="D285" s="218" t="s">
        <v>126</v>
      </c>
      <c r="E285" s="227" t="s">
        <v>19</v>
      </c>
      <c r="F285" s="228" t="s">
        <v>376</v>
      </c>
      <c r="G285" s="226"/>
      <c r="H285" s="227" t="s">
        <v>19</v>
      </c>
      <c r="I285" s="229"/>
      <c r="J285" s="226"/>
      <c r="K285" s="226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126</v>
      </c>
      <c r="AU285" s="234" t="s">
        <v>82</v>
      </c>
      <c r="AV285" s="13" t="s">
        <v>80</v>
      </c>
      <c r="AW285" s="13" t="s">
        <v>33</v>
      </c>
      <c r="AX285" s="13" t="s">
        <v>72</v>
      </c>
      <c r="AY285" s="234" t="s">
        <v>113</v>
      </c>
    </row>
    <row r="286" s="14" customFormat="1">
      <c r="A286" s="14"/>
      <c r="B286" s="235"/>
      <c r="C286" s="236"/>
      <c r="D286" s="218" t="s">
        <v>126</v>
      </c>
      <c r="E286" s="237" t="s">
        <v>19</v>
      </c>
      <c r="F286" s="238" t="s">
        <v>377</v>
      </c>
      <c r="G286" s="236"/>
      <c r="H286" s="239">
        <v>2.0139999999999998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126</v>
      </c>
      <c r="AU286" s="245" t="s">
        <v>82</v>
      </c>
      <c r="AV286" s="14" t="s">
        <v>82</v>
      </c>
      <c r="AW286" s="14" t="s">
        <v>33</v>
      </c>
      <c r="AX286" s="14" t="s">
        <v>72</v>
      </c>
      <c r="AY286" s="245" t="s">
        <v>113</v>
      </c>
    </row>
    <row r="287" s="15" customFormat="1">
      <c r="A287" s="15"/>
      <c r="B287" s="246"/>
      <c r="C287" s="247"/>
      <c r="D287" s="218" t="s">
        <v>126</v>
      </c>
      <c r="E287" s="248" t="s">
        <v>19</v>
      </c>
      <c r="F287" s="249" t="s">
        <v>128</v>
      </c>
      <c r="G287" s="247"/>
      <c r="H287" s="250">
        <v>2.0139999999999998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6" t="s">
        <v>126</v>
      </c>
      <c r="AU287" s="256" t="s">
        <v>82</v>
      </c>
      <c r="AV287" s="15" t="s">
        <v>129</v>
      </c>
      <c r="AW287" s="15" t="s">
        <v>33</v>
      </c>
      <c r="AX287" s="15" t="s">
        <v>80</v>
      </c>
      <c r="AY287" s="256" t="s">
        <v>113</v>
      </c>
    </row>
    <row r="288" s="2" customFormat="1" ht="16.5" customHeight="1">
      <c r="A288" s="39"/>
      <c r="B288" s="40"/>
      <c r="C288" s="205" t="s">
        <v>378</v>
      </c>
      <c r="D288" s="205" t="s">
        <v>116</v>
      </c>
      <c r="E288" s="206" t="s">
        <v>379</v>
      </c>
      <c r="F288" s="207" t="s">
        <v>380</v>
      </c>
      <c r="G288" s="208" t="s">
        <v>180</v>
      </c>
      <c r="H288" s="209">
        <v>19</v>
      </c>
      <c r="I288" s="210"/>
      <c r="J288" s="211">
        <f>ROUND(I288*H288,2)</f>
        <v>0</v>
      </c>
      <c r="K288" s="207" t="s">
        <v>172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0.057000000000000002</v>
      </c>
      <c r="T288" s="215">
        <f>S288*H288</f>
        <v>1.083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129</v>
      </c>
      <c r="AT288" s="216" t="s">
        <v>116</v>
      </c>
      <c r="AU288" s="216" t="s">
        <v>82</v>
      </c>
      <c r="AY288" s="18" t="s">
        <v>113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129</v>
      </c>
      <c r="BM288" s="216" t="s">
        <v>381</v>
      </c>
    </row>
    <row r="289" s="2" customFormat="1">
      <c r="A289" s="39"/>
      <c r="B289" s="40"/>
      <c r="C289" s="41"/>
      <c r="D289" s="218" t="s">
        <v>123</v>
      </c>
      <c r="E289" s="41"/>
      <c r="F289" s="219" t="s">
        <v>382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123</v>
      </c>
      <c r="AU289" s="18" t="s">
        <v>82</v>
      </c>
    </row>
    <row r="290" s="2" customFormat="1">
      <c r="A290" s="39"/>
      <c r="B290" s="40"/>
      <c r="C290" s="41"/>
      <c r="D290" s="223" t="s">
        <v>124</v>
      </c>
      <c r="E290" s="41"/>
      <c r="F290" s="224" t="s">
        <v>383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124</v>
      </c>
      <c r="AU290" s="18" t="s">
        <v>82</v>
      </c>
    </row>
    <row r="291" s="13" customFormat="1">
      <c r="A291" s="13"/>
      <c r="B291" s="225"/>
      <c r="C291" s="226"/>
      <c r="D291" s="218" t="s">
        <v>126</v>
      </c>
      <c r="E291" s="227" t="s">
        <v>19</v>
      </c>
      <c r="F291" s="228" t="s">
        <v>176</v>
      </c>
      <c r="G291" s="226"/>
      <c r="H291" s="227" t="s">
        <v>19</v>
      </c>
      <c r="I291" s="229"/>
      <c r="J291" s="226"/>
      <c r="K291" s="226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126</v>
      </c>
      <c r="AU291" s="234" t="s">
        <v>82</v>
      </c>
      <c r="AV291" s="13" t="s">
        <v>80</v>
      </c>
      <c r="AW291" s="13" t="s">
        <v>33</v>
      </c>
      <c r="AX291" s="13" t="s">
        <v>72</v>
      </c>
      <c r="AY291" s="234" t="s">
        <v>113</v>
      </c>
    </row>
    <row r="292" s="13" customFormat="1">
      <c r="A292" s="13"/>
      <c r="B292" s="225"/>
      <c r="C292" s="226"/>
      <c r="D292" s="218" t="s">
        <v>126</v>
      </c>
      <c r="E292" s="227" t="s">
        <v>19</v>
      </c>
      <c r="F292" s="228" t="s">
        <v>365</v>
      </c>
      <c r="G292" s="226"/>
      <c r="H292" s="227" t="s">
        <v>19</v>
      </c>
      <c r="I292" s="229"/>
      <c r="J292" s="226"/>
      <c r="K292" s="226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126</v>
      </c>
      <c r="AU292" s="234" t="s">
        <v>82</v>
      </c>
      <c r="AV292" s="13" t="s">
        <v>80</v>
      </c>
      <c r="AW292" s="13" t="s">
        <v>33</v>
      </c>
      <c r="AX292" s="13" t="s">
        <v>72</v>
      </c>
      <c r="AY292" s="234" t="s">
        <v>113</v>
      </c>
    </row>
    <row r="293" s="14" customFormat="1">
      <c r="A293" s="14"/>
      <c r="B293" s="235"/>
      <c r="C293" s="236"/>
      <c r="D293" s="218" t="s">
        <v>126</v>
      </c>
      <c r="E293" s="237" t="s">
        <v>19</v>
      </c>
      <c r="F293" s="238" t="s">
        <v>384</v>
      </c>
      <c r="G293" s="236"/>
      <c r="H293" s="239">
        <v>11.5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126</v>
      </c>
      <c r="AU293" s="245" t="s">
        <v>82</v>
      </c>
      <c r="AV293" s="14" t="s">
        <v>82</v>
      </c>
      <c r="AW293" s="14" t="s">
        <v>33</v>
      </c>
      <c r="AX293" s="14" t="s">
        <v>72</v>
      </c>
      <c r="AY293" s="245" t="s">
        <v>113</v>
      </c>
    </row>
    <row r="294" s="13" customFormat="1">
      <c r="A294" s="13"/>
      <c r="B294" s="225"/>
      <c r="C294" s="226"/>
      <c r="D294" s="218" t="s">
        <v>126</v>
      </c>
      <c r="E294" s="227" t="s">
        <v>19</v>
      </c>
      <c r="F294" s="228" t="s">
        <v>376</v>
      </c>
      <c r="G294" s="226"/>
      <c r="H294" s="227" t="s">
        <v>19</v>
      </c>
      <c r="I294" s="229"/>
      <c r="J294" s="226"/>
      <c r="K294" s="226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126</v>
      </c>
      <c r="AU294" s="234" t="s">
        <v>82</v>
      </c>
      <c r="AV294" s="13" t="s">
        <v>80</v>
      </c>
      <c r="AW294" s="13" t="s">
        <v>33</v>
      </c>
      <c r="AX294" s="13" t="s">
        <v>72</v>
      </c>
      <c r="AY294" s="234" t="s">
        <v>113</v>
      </c>
    </row>
    <row r="295" s="14" customFormat="1">
      <c r="A295" s="14"/>
      <c r="B295" s="235"/>
      <c r="C295" s="236"/>
      <c r="D295" s="218" t="s">
        <v>126</v>
      </c>
      <c r="E295" s="237" t="s">
        <v>19</v>
      </c>
      <c r="F295" s="238" t="s">
        <v>215</v>
      </c>
      <c r="G295" s="236"/>
      <c r="H295" s="239">
        <v>7.5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126</v>
      </c>
      <c r="AU295" s="245" t="s">
        <v>82</v>
      </c>
      <c r="AV295" s="14" t="s">
        <v>82</v>
      </c>
      <c r="AW295" s="14" t="s">
        <v>33</v>
      </c>
      <c r="AX295" s="14" t="s">
        <v>72</v>
      </c>
      <c r="AY295" s="245" t="s">
        <v>113</v>
      </c>
    </row>
    <row r="296" s="15" customFormat="1">
      <c r="A296" s="15"/>
      <c r="B296" s="246"/>
      <c r="C296" s="247"/>
      <c r="D296" s="218" t="s">
        <v>126</v>
      </c>
      <c r="E296" s="248" t="s">
        <v>19</v>
      </c>
      <c r="F296" s="249" t="s">
        <v>128</v>
      </c>
      <c r="G296" s="247"/>
      <c r="H296" s="250">
        <v>19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6" t="s">
        <v>126</v>
      </c>
      <c r="AU296" s="256" t="s">
        <v>82</v>
      </c>
      <c r="AV296" s="15" t="s">
        <v>129</v>
      </c>
      <c r="AW296" s="15" t="s">
        <v>33</v>
      </c>
      <c r="AX296" s="15" t="s">
        <v>80</v>
      </c>
      <c r="AY296" s="256" t="s">
        <v>113</v>
      </c>
    </row>
    <row r="297" s="2" customFormat="1" ht="16.5" customHeight="1">
      <c r="A297" s="39"/>
      <c r="B297" s="40"/>
      <c r="C297" s="205" t="s">
        <v>385</v>
      </c>
      <c r="D297" s="205" t="s">
        <v>116</v>
      </c>
      <c r="E297" s="206" t="s">
        <v>386</v>
      </c>
      <c r="F297" s="207" t="s">
        <v>387</v>
      </c>
      <c r="G297" s="208" t="s">
        <v>310</v>
      </c>
      <c r="H297" s="209">
        <v>7.665</v>
      </c>
      <c r="I297" s="210"/>
      <c r="J297" s="211">
        <f>ROUND(I297*H297,2)</f>
        <v>0</v>
      </c>
      <c r="K297" s="207" t="s">
        <v>172</v>
      </c>
      <c r="L297" s="45"/>
      <c r="M297" s="212" t="s">
        <v>19</v>
      </c>
      <c r="N297" s="213" t="s">
        <v>43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1.3999999999999999</v>
      </c>
      <c r="T297" s="215">
        <f>S297*H297</f>
        <v>10.731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129</v>
      </c>
      <c r="AT297" s="216" t="s">
        <v>116</v>
      </c>
      <c r="AU297" s="216" t="s">
        <v>82</v>
      </c>
      <c r="AY297" s="18" t="s">
        <v>113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80</v>
      </c>
      <c r="BK297" s="217">
        <f>ROUND(I297*H297,2)</f>
        <v>0</v>
      </c>
      <c r="BL297" s="18" t="s">
        <v>129</v>
      </c>
      <c r="BM297" s="216" t="s">
        <v>388</v>
      </c>
    </row>
    <row r="298" s="2" customFormat="1">
      <c r="A298" s="39"/>
      <c r="B298" s="40"/>
      <c r="C298" s="41"/>
      <c r="D298" s="218" t="s">
        <v>123</v>
      </c>
      <c r="E298" s="41"/>
      <c r="F298" s="219" t="s">
        <v>389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123</v>
      </c>
      <c r="AU298" s="18" t="s">
        <v>82</v>
      </c>
    </row>
    <row r="299" s="2" customFormat="1">
      <c r="A299" s="39"/>
      <c r="B299" s="40"/>
      <c r="C299" s="41"/>
      <c r="D299" s="223" t="s">
        <v>124</v>
      </c>
      <c r="E299" s="41"/>
      <c r="F299" s="224" t="s">
        <v>390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124</v>
      </c>
      <c r="AU299" s="18" t="s">
        <v>82</v>
      </c>
    </row>
    <row r="300" s="13" customFormat="1">
      <c r="A300" s="13"/>
      <c r="B300" s="225"/>
      <c r="C300" s="226"/>
      <c r="D300" s="218" t="s">
        <v>126</v>
      </c>
      <c r="E300" s="227" t="s">
        <v>19</v>
      </c>
      <c r="F300" s="228" t="s">
        <v>176</v>
      </c>
      <c r="G300" s="226"/>
      <c r="H300" s="227" t="s">
        <v>19</v>
      </c>
      <c r="I300" s="229"/>
      <c r="J300" s="226"/>
      <c r="K300" s="226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126</v>
      </c>
      <c r="AU300" s="234" t="s">
        <v>82</v>
      </c>
      <c r="AV300" s="13" t="s">
        <v>80</v>
      </c>
      <c r="AW300" s="13" t="s">
        <v>33</v>
      </c>
      <c r="AX300" s="13" t="s">
        <v>72</v>
      </c>
      <c r="AY300" s="234" t="s">
        <v>113</v>
      </c>
    </row>
    <row r="301" s="13" customFormat="1">
      <c r="A301" s="13"/>
      <c r="B301" s="225"/>
      <c r="C301" s="226"/>
      <c r="D301" s="218" t="s">
        <v>126</v>
      </c>
      <c r="E301" s="227" t="s">
        <v>19</v>
      </c>
      <c r="F301" s="228" t="s">
        <v>365</v>
      </c>
      <c r="G301" s="226"/>
      <c r="H301" s="227" t="s">
        <v>19</v>
      </c>
      <c r="I301" s="229"/>
      <c r="J301" s="226"/>
      <c r="K301" s="226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126</v>
      </c>
      <c r="AU301" s="234" t="s">
        <v>82</v>
      </c>
      <c r="AV301" s="13" t="s">
        <v>80</v>
      </c>
      <c r="AW301" s="13" t="s">
        <v>33</v>
      </c>
      <c r="AX301" s="13" t="s">
        <v>72</v>
      </c>
      <c r="AY301" s="234" t="s">
        <v>113</v>
      </c>
    </row>
    <row r="302" s="14" customFormat="1">
      <c r="A302" s="14"/>
      <c r="B302" s="235"/>
      <c r="C302" s="236"/>
      <c r="D302" s="218" t="s">
        <v>126</v>
      </c>
      <c r="E302" s="237" t="s">
        <v>19</v>
      </c>
      <c r="F302" s="238" t="s">
        <v>391</v>
      </c>
      <c r="G302" s="236"/>
      <c r="H302" s="239">
        <v>3.5649999999999999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126</v>
      </c>
      <c r="AU302" s="245" t="s">
        <v>82</v>
      </c>
      <c r="AV302" s="14" t="s">
        <v>82</v>
      </c>
      <c r="AW302" s="14" t="s">
        <v>33</v>
      </c>
      <c r="AX302" s="14" t="s">
        <v>72</v>
      </c>
      <c r="AY302" s="245" t="s">
        <v>113</v>
      </c>
    </row>
    <row r="303" s="13" customFormat="1">
      <c r="A303" s="13"/>
      <c r="B303" s="225"/>
      <c r="C303" s="226"/>
      <c r="D303" s="218" t="s">
        <v>126</v>
      </c>
      <c r="E303" s="227" t="s">
        <v>19</v>
      </c>
      <c r="F303" s="228" t="s">
        <v>376</v>
      </c>
      <c r="G303" s="226"/>
      <c r="H303" s="227" t="s">
        <v>19</v>
      </c>
      <c r="I303" s="229"/>
      <c r="J303" s="226"/>
      <c r="K303" s="226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126</v>
      </c>
      <c r="AU303" s="234" t="s">
        <v>82</v>
      </c>
      <c r="AV303" s="13" t="s">
        <v>80</v>
      </c>
      <c r="AW303" s="13" t="s">
        <v>33</v>
      </c>
      <c r="AX303" s="13" t="s">
        <v>72</v>
      </c>
      <c r="AY303" s="234" t="s">
        <v>113</v>
      </c>
    </row>
    <row r="304" s="14" customFormat="1">
      <c r="A304" s="14"/>
      <c r="B304" s="235"/>
      <c r="C304" s="236"/>
      <c r="D304" s="218" t="s">
        <v>126</v>
      </c>
      <c r="E304" s="237" t="s">
        <v>19</v>
      </c>
      <c r="F304" s="238" t="s">
        <v>392</v>
      </c>
      <c r="G304" s="236"/>
      <c r="H304" s="239">
        <v>3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126</v>
      </c>
      <c r="AU304" s="245" t="s">
        <v>82</v>
      </c>
      <c r="AV304" s="14" t="s">
        <v>82</v>
      </c>
      <c r="AW304" s="14" t="s">
        <v>33</v>
      </c>
      <c r="AX304" s="14" t="s">
        <v>72</v>
      </c>
      <c r="AY304" s="245" t="s">
        <v>113</v>
      </c>
    </row>
    <row r="305" s="13" customFormat="1">
      <c r="A305" s="13"/>
      <c r="B305" s="225"/>
      <c r="C305" s="226"/>
      <c r="D305" s="218" t="s">
        <v>126</v>
      </c>
      <c r="E305" s="227" t="s">
        <v>19</v>
      </c>
      <c r="F305" s="228" t="s">
        <v>367</v>
      </c>
      <c r="G305" s="226"/>
      <c r="H305" s="227" t="s">
        <v>19</v>
      </c>
      <c r="I305" s="229"/>
      <c r="J305" s="226"/>
      <c r="K305" s="226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126</v>
      </c>
      <c r="AU305" s="234" t="s">
        <v>82</v>
      </c>
      <c r="AV305" s="13" t="s">
        <v>80</v>
      </c>
      <c r="AW305" s="13" t="s">
        <v>33</v>
      </c>
      <c r="AX305" s="13" t="s">
        <v>72</v>
      </c>
      <c r="AY305" s="234" t="s">
        <v>113</v>
      </c>
    </row>
    <row r="306" s="14" customFormat="1">
      <c r="A306" s="14"/>
      <c r="B306" s="235"/>
      <c r="C306" s="236"/>
      <c r="D306" s="218" t="s">
        <v>126</v>
      </c>
      <c r="E306" s="237" t="s">
        <v>19</v>
      </c>
      <c r="F306" s="238" t="s">
        <v>393</v>
      </c>
      <c r="G306" s="236"/>
      <c r="H306" s="239">
        <v>1.1000000000000001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126</v>
      </c>
      <c r="AU306" s="245" t="s">
        <v>82</v>
      </c>
      <c r="AV306" s="14" t="s">
        <v>82</v>
      </c>
      <c r="AW306" s="14" t="s">
        <v>33</v>
      </c>
      <c r="AX306" s="14" t="s">
        <v>72</v>
      </c>
      <c r="AY306" s="245" t="s">
        <v>113</v>
      </c>
    </row>
    <row r="307" s="15" customFormat="1">
      <c r="A307" s="15"/>
      <c r="B307" s="246"/>
      <c r="C307" s="247"/>
      <c r="D307" s="218" t="s">
        <v>126</v>
      </c>
      <c r="E307" s="248" t="s">
        <v>19</v>
      </c>
      <c r="F307" s="249" t="s">
        <v>128</v>
      </c>
      <c r="G307" s="247"/>
      <c r="H307" s="250">
        <v>7.665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6" t="s">
        <v>126</v>
      </c>
      <c r="AU307" s="256" t="s">
        <v>82</v>
      </c>
      <c r="AV307" s="15" t="s">
        <v>129</v>
      </c>
      <c r="AW307" s="15" t="s">
        <v>33</v>
      </c>
      <c r="AX307" s="15" t="s">
        <v>80</v>
      </c>
      <c r="AY307" s="256" t="s">
        <v>113</v>
      </c>
    </row>
    <row r="308" s="2" customFormat="1" ht="16.5" customHeight="1">
      <c r="A308" s="39"/>
      <c r="B308" s="40"/>
      <c r="C308" s="205" t="s">
        <v>394</v>
      </c>
      <c r="D308" s="205" t="s">
        <v>116</v>
      </c>
      <c r="E308" s="206" t="s">
        <v>395</v>
      </c>
      <c r="F308" s="207" t="s">
        <v>396</v>
      </c>
      <c r="G308" s="208" t="s">
        <v>171</v>
      </c>
      <c r="H308" s="209">
        <v>3.5800000000000001</v>
      </c>
      <c r="I308" s="210"/>
      <c r="J308" s="211">
        <f>ROUND(I308*H308,2)</f>
        <v>0</v>
      </c>
      <c r="K308" s="207" t="s">
        <v>172</v>
      </c>
      <c r="L308" s="45"/>
      <c r="M308" s="212" t="s">
        <v>19</v>
      </c>
      <c r="N308" s="213" t="s">
        <v>43</v>
      </c>
      <c r="O308" s="85"/>
      <c r="P308" s="214">
        <f>O308*H308</f>
        <v>0</v>
      </c>
      <c r="Q308" s="214">
        <v>0</v>
      </c>
      <c r="R308" s="214">
        <f>Q308*H308</f>
        <v>0</v>
      </c>
      <c r="S308" s="214">
        <v>0.90000000000000002</v>
      </c>
      <c r="T308" s="215">
        <f>S308*H308</f>
        <v>3.222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129</v>
      </c>
      <c r="AT308" s="216" t="s">
        <v>116</v>
      </c>
      <c r="AU308" s="216" t="s">
        <v>82</v>
      </c>
      <c r="AY308" s="18" t="s">
        <v>113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80</v>
      </c>
      <c r="BK308" s="217">
        <f>ROUND(I308*H308,2)</f>
        <v>0</v>
      </c>
      <c r="BL308" s="18" t="s">
        <v>129</v>
      </c>
      <c r="BM308" s="216" t="s">
        <v>397</v>
      </c>
    </row>
    <row r="309" s="2" customFormat="1">
      <c r="A309" s="39"/>
      <c r="B309" s="40"/>
      <c r="C309" s="41"/>
      <c r="D309" s="218" t="s">
        <v>123</v>
      </c>
      <c r="E309" s="41"/>
      <c r="F309" s="219" t="s">
        <v>398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123</v>
      </c>
      <c r="AU309" s="18" t="s">
        <v>82</v>
      </c>
    </row>
    <row r="310" s="2" customFormat="1">
      <c r="A310" s="39"/>
      <c r="B310" s="40"/>
      <c r="C310" s="41"/>
      <c r="D310" s="223" t="s">
        <v>124</v>
      </c>
      <c r="E310" s="41"/>
      <c r="F310" s="224" t="s">
        <v>399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124</v>
      </c>
      <c r="AU310" s="18" t="s">
        <v>82</v>
      </c>
    </row>
    <row r="311" s="13" customFormat="1">
      <c r="A311" s="13"/>
      <c r="B311" s="225"/>
      <c r="C311" s="226"/>
      <c r="D311" s="218" t="s">
        <v>126</v>
      </c>
      <c r="E311" s="227" t="s">
        <v>19</v>
      </c>
      <c r="F311" s="228" t="s">
        <v>176</v>
      </c>
      <c r="G311" s="226"/>
      <c r="H311" s="227" t="s">
        <v>19</v>
      </c>
      <c r="I311" s="229"/>
      <c r="J311" s="226"/>
      <c r="K311" s="226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126</v>
      </c>
      <c r="AU311" s="234" t="s">
        <v>82</v>
      </c>
      <c r="AV311" s="13" t="s">
        <v>80</v>
      </c>
      <c r="AW311" s="13" t="s">
        <v>33</v>
      </c>
      <c r="AX311" s="13" t="s">
        <v>72</v>
      </c>
      <c r="AY311" s="234" t="s">
        <v>113</v>
      </c>
    </row>
    <row r="312" s="14" customFormat="1">
      <c r="A312" s="14"/>
      <c r="B312" s="235"/>
      <c r="C312" s="236"/>
      <c r="D312" s="218" t="s">
        <v>126</v>
      </c>
      <c r="E312" s="237" t="s">
        <v>19</v>
      </c>
      <c r="F312" s="238" t="s">
        <v>400</v>
      </c>
      <c r="G312" s="236"/>
      <c r="H312" s="239">
        <v>3.5800000000000001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126</v>
      </c>
      <c r="AU312" s="245" t="s">
        <v>82</v>
      </c>
      <c r="AV312" s="14" t="s">
        <v>82</v>
      </c>
      <c r="AW312" s="14" t="s">
        <v>33</v>
      </c>
      <c r="AX312" s="14" t="s">
        <v>72</v>
      </c>
      <c r="AY312" s="245" t="s">
        <v>113</v>
      </c>
    </row>
    <row r="313" s="15" customFormat="1">
      <c r="A313" s="15"/>
      <c r="B313" s="246"/>
      <c r="C313" s="247"/>
      <c r="D313" s="218" t="s">
        <v>126</v>
      </c>
      <c r="E313" s="248" t="s">
        <v>19</v>
      </c>
      <c r="F313" s="249" t="s">
        <v>128</v>
      </c>
      <c r="G313" s="247"/>
      <c r="H313" s="250">
        <v>3.5800000000000001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6" t="s">
        <v>126</v>
      </c>
      <c r="AU313" s="256" t="s">
        <v>82</v>
      </c>
      <c r="AV313" s="15" t="s">
        <v>129</v>
      </c>
      <c r="AW313" s="15" t="s">
        <v>33</v>
      </c>
      <c r="AX313" s="15" t="s">
        <v>80</v>
      </c>
      <c r="AY313" s="256" t="s">
        <v>113</v>
      </c>
    </row>
    <row r="314" s="2" customFormat="1" ht="16.5" customHeight="1">
      <c r="A314" s="39"/>
      <c r="B314" s="40"/>
      <c r="C314" s="205" t="s">
        <v>401</v>
      </c>
      <c r="D314" s="205" t="s">
        <v>116</v>
      </c>
      <c r="E314" s="206" t="s">
        <v>402</v>
      </c>
      <c r="F314" s="207" t="s">
        <v>403</v>
      </c>
      <c r="G314" s="208" t="s">
        <v>171</v>
      </c>
      <c r="H314" s="209">
        <v>4</v>
      </c>
      <c r="I314" s="210"/>
      <c r="J314" s="211">
        <f>ROUND(I314*H314,2)</f>
        <v>0</v>
      </c>
      <c r="K314" s="207" t="s">
        <v>172</v>
      </c>
      <c r="L314" s="45"/>
      <c r="M314" s="212" t="s">
        <v>19</v>
      </c>
      <c r="N314" s="213" t="s">
        <v>43</v>
      </c>
      <c r="O314" s="85"/>
      <c r="P314" s="214">
        <f>O314*H314</f>
        <v>0</v>
      </c>
      <c r="Q314" s="214">
        <v>0</v>
      </c>
      <c r="R314" s="214">
        <f>Q314*H314</f>
        <v>0</v>
      </c>
      <c r="S314" s="214">
        <v>0.0030000000000000001</v>
      </c>
      <c r="T314" s="215">
        <f>S314*H314</f>
        <v>0.012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129</v>
      </c>
      <c r="AT314" s="216" t="s">
        <v>116</v>
      </c>
      <c r="AU314" s="216" t="s">
        <v>82</v>
      </c>
      <c r="AY314" s="18" t="s">
        <v>113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80</v>
      </c>
      <c r="BK314" s="217">
        <f>ROUND(I314*H314,2)</f>
        <v>0</v>
      </c>
      <c r="BL314" s="18" t="s">
        <v>129</v>
      </c>
      <c r="BM314" s="216" t="s">
        <v>404</v>
      </c>
    </row>
    <row r="315" s="2" customFormat="1">
      <c r="A315" s="39"/>
      <c r="B315" s="40"/>
      <c r="C315" s="41"/>
      <c r="D315" s="218" t="s">
        <v>123</v>
      </c>
      <c r="E315" s="41"/>
      <c r="F315" s="219" t="s">
        <v>405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123</v>
      </c>
      <c r="AU315" s="18" t="s">
        <v>82</v>
      </c>
    </row>
    <row r="316" s="2" customFormat="1">
      <c r="A316" s="39"/>
      <c r="B316" s="40"/>
      <c r="C316" s="41"/>
      <c r="D316" s="223" t="s">
        <v>124</v>
      </c>
      <c r="E316" s="41"/>
      <c r="F316" s="224" t="s">
        <v>406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124</v>
      </c>
      <c r="AU316" s="18" t="s">
        <v>82</v>
      </c>
    </row>
    <row r="317" s="13" customFormat="1">
      <c r="A317" s="13"/>
      <c r="B317" s="225"/>
      <c r="C317" s="226"/>
      <c r="D317" s="218" t="s">
        <v>126</v>
      </c>
      <c r="E317" s="227" t="s">
        <v>19</v>
      </c>
      <c r="F317" s="228" t="s">
        <v>176</v>
      </c>
      <c r="G317" s="226"/>
      <c r="H317" s="227" t="s">
        <v>19</v>
      </c>
      <c r="I317" s="229"/>
      <c r="J317" s="226"/>
      <c r="K317" s="226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126</v>
      </c>
      <c r="AU317" s="234" t="s">
        <v>82</v>
      </c>
      <c r="AV317" s="13" t="s">
        <v>80</v>
      </c>
      <c r="AW317" s="13" t="s">
        <v>33</v>
      </c>
      <c r="AX317" s="13" t="s">
        <v>72</v>
      </c>
      <c r="AY317" s="234" t="s">
        <v>113</v>
      </c>
    </row>
    <row r="318" s="14" customFormat="1">
      <c r="A318" s="14"/>
      <c r="B318" s="235"/>
      <c r="C318" s="236"/>
      <c r="D318" s="218" t="s">
        <v>126</v>
      </c>
      <c r="E318" s="237" t="s">
        <v>19</v>
      </c>
      <c r="F318" s="238" t="s">
        <v>407</v>
      </c>
      <c r="G318" s="236"/>
      <c r="H318" s="239">
        <v>4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126</v>
      </c>
      <c r="AU318" s="245" t="s">
        <v>82</v>
      </c>
      <c r="AV318" s="14" t="s">
        <v>82</v>
      </c>
      <c r="AW318" s="14" t="s">
        <v>33</v>
      </c>
      <c r="AX318" s="14" t="s">
        <v>72</v>
      </c>
      <c r="AY318" s="245" t="s">
        <v>113</v>
      </c>
    </row>
    <row r="319" s="15" customFormat="1">
      <c r="A319" s="15"/>
      <c r="B319" s="246"/>
      <c r="C319" s="247"/>
      <c r="D319" s="218" t="s">
        <v>126</v>
      </c>
      <c r="E319" s="248" t="s">
        <v>19</v>
      </c>
      <c r="F319" s="249" t="s">
        <v>128</v>
      </c>
      <c r="G319" s="247"/>
      <c r="H319" s="250">
        <v>4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6" t="s">
        <v>126</v>
      </c>
      <c r="AU319" s="256" t="s">
        <v>82</v>
      </c>
      <c r="AV319" s="15" t="s">
        <v>129</v>
      </c>
      <c r="AW319" s="15" t="s">
        <v>33</v>
      </c>
      <c r="AX319" s="15" t="s">
        <v>80</v>
      </c>
      <c r="AY319" s="256" t="s">
        <v>113</v>
      </c>
    </row>
    <row r="320" s="2" customFormat="1" ht="16.5" customHeight="1">
      <c r="A320" s="39"/>
      <c r="B320" s="40"/>
      <c r="C320" s="205" t="s">
        <v>408</v>
      </c>
      <c r="D320" s="205" t="s">
        <v>116</v>
      </c>
      <c r="E320" s="206" t="s">
        <v>409</v>
      </c>
      <c r="F320" s="207" t="s">
        <v>410</v>
      </c>
      <c r="G320" s="208" t="s">
        <v>171</v>
      </c>
      <c r="H320" s="209">
        <v>21.48</v>
      </c>
      <c r="I320" s="210"/>
      <c r="J320" s="211">
        <f>ROUND(I320*H320,2)</f>
        <v>0</v>
      </c>
      <c r="K320" s="207" t="s">
        <v>172</v>
      </c>
      <c r="L320" s="45"/>
      <c r="M320" s="212" t="s">
        <v>19</v>
      </c>
      <c r="N320" s="213" t="s">
        <v>43</v>
      </c>
      <c r="O320" s="85"/>
      <c r="P320" s="214">
        <f>O320*H320</f>
        <v>0</v>
      </c>
      <c r="Q320" s="214">
        <v>0</v>
      </c>
      <c r="R320" s="214">
        <f>Q320*H320</f>
        <v>0</v>
      </c>
      <c r="S320" s="214">
        <v>0.0060000000000000001</v>
      </c>
      <c r="T320" s="215">
        <f>S320*H320</f>
        <v>0.12888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129</v>
      </c>
      <c r="AT320" s="216" t="s">
        <v>116</v>
      </c>
      <c r="AU320" s="216" t="s">
        <v>82</v>
      </c>
      <c r="AY320" s="18" t="s">
        <v>113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80</v>
      </c>
      <c r="BK320" s="217">
        <f>ROUND(I320*H320,2)</f>
        <v>0</v>
      </c>
      <c r="BL320" s="18" t="s">
        <v>129</v>
      </c>
      <c r="BM320" s="216" t="s">
        <v>411</v>
      </c>
    </row>
    <row r="321" s="2" customFormat="1">
      <c r="A321" s="39"/>
      <c r="B321" s="40"/>
      <c r="C321" s="41"/>
      <c r="D321" s="218" t="s">
        <v>123</v>
      </c>
      <c r="E321" s="41"/>
      <c r="F321" s="219" t="s">
        <v>412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123</v>
      </c>
      <c r="AU321" s="18" t="s">
        <v>82</v>
      </c>
    </row>
    <row r="322" s="2" customFormat="1">
      <c r="A322" s="39"/>
      <c r="B322" s="40"/>
      <c r="C322" s="41"/>
      <c r="D322" s="223" t="s">
        <v>124</v>
      </c>
      <c r="E322" s="41"/>
      <c r="F322" s="224" t="s">
        <v>413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124</v>
      </c>
      <c r="AU322" s="18" t="s">
        <v>82</v>
      </c>
    </row>
    <row r="323" s="13" customFormat="1">
      <c r="A323" s="13"/>
      <c r="B323" s="225"/>
      <c r="C323" s="226"/>
      <c r="D323" s="218" t="s">
        <v>126</v>
      </c>
      <c r="E323" s="227" t="s">
        <v>19</v>
      </c>
      <c r="F323" s="228" t="s">
        <v>176</v>
      </c>
      <c r="G323" s="226"/>
      <c r="H323" s="227" t="s">
        <v>19</v>
      </c>
      <c r="I323" s="229"/>
      <c r="J323" s="226"/>
      <c r="K323" s="226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126</v>
      </c>
      <c r="AU323" s="234" t="s">
        <v>82</v>
      </c>
      <c r="AV323" s="13" t="s">
        <v>80</v>
      </c>
      <c r="AW323" s="13" t="s">
        <v>33</v>
      </c>
      <c r="AX323" s="13" t="s">
        <v>72</v>
      </c>
      <c r="AY323" s="234" t="s">
        <v>113</v>
      </c>
    </row>
    <row r="324" s="14" customFormat="1">
      <c r="A324" s="14"/>
      <c r="B324" s="235"/>
      <c r="C324" s="236"/>
      <c r="D324" s="218" t="s">
        <v>126</v>
      </c>
      <c r="E324" s="237" t="s">
        <v>19</v>
      </c>
      <c r="F324" s="238" t="s">
        <v>414</v>
      </c>
      <c r="G324" s="236"/>
      <c r="H324" s="239">
        <v>21.48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126</v>
      </c>
      <c r="AU324" s="245" t="s">
        <v>82</v>
      </c>
      <c r="AV324" s="14" t="s">
        <v>82</v>
      </c>
      <c r="AW324" s="14" t="s">
        <v>33</v>
      </c>
      <c r="AX324" s="14" t="s">
        <v>72</v>
      </c>
      <c r="AY324" s="245" t="s">
        <v>113</v>
      </c>
    </row>
    <row r="325" s="15" customFormat="1">
      <c r="A325" s="15"/>
      <c r="B325" s="246"/>
      <c r="C325" s="247"/>
      <c r="D325" s="218" t="s">
        <v>126</v>
      </c>
      <c r="E325" s="248" t="s">
        <v>19</v>
      </c>
      <c r="F325" s="249" t="s">
        <v>128</v>
      </c>
      <c r="G325" s="247"/>
      <c r="H325" s="250">
        <v>21.48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126</v>
      </c>
      <c r="AU325" s="256" t="s">
        <v>82</v>
      </c>
      <c r="AV325" s="15" t="s">
        <v>129</v>
      </c>
      <c r="AW325" s="15" t="s">
        <v>33</v>
      </c>
      <c r="AX325" s="15" t="s">
        <v>80</v>
      </c>
      <c r="AY325" s="256" t="s">
        <v>113</v>
      </c>
    </row>
    <row r="326" s="2" customFormat="1" ht="16.5" customHeight="1">
      <c r="A326" s="39"/>
      <c r="B326" s="40"/>
      <c r="C326" s="205" t="s">
        <v>415</v>
      </c>
      <c r="D326" s="205" t="s">
        <v>116</v>
      </c>
      <c r="E326" s="206" t="s">
        <v>416</v>
      </c>
      <c r="F326" s="207" t="s">
        <v>417</v>
      </c>
      <c r="G326" s="208" t="s">
        <v>180</v>
      </c>
      <c r="H326" s="209">
        <v>20.004999999999999</v>
      </c>
      <c r="I326" s="210"/>
      <c r="J326" s="211">
        <f>ROUND(I326*H326,2)</f>
        <v>0</v>
      </c>
      <c r="K326" s="207" t="s">
        <v>172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0.088999999999999996</v>
      </c>
      <c r="T326" s="215">
        <f>S326*H326</f>
        <v>1.7804449999999998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129</v>
      </c>
      <c r="AT326" s="216" t="s">
        <v>116</v>
      </c>
      <c r="AU326" s="216" t="s">
        <v>82</v>
      </c>
      <c r="AY326" s="18" t="s">
        <v>113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80</v>
      </c>
      <c r="BK326" s="217">
        <f>ROUND(I326*H326,2)</f>
        <v>0</v>
      </c>
      <c r="BL326" s="18" t="s">
        <v>129</v>
      </c>
      <c r="BM326" s="216" t="s">
        <v>418</v>
      </c>
    </row>
    <row r="327" s="2" customFormat="1">
      <c r="A327" s="39"/>
      <c r="B327" s="40"/>
      <c r="C327" s="41"/>
      <c r="D327" s="218" t="s">
        <v>123</v>
      </c>
      <c r="E327" s="41"/>
      <c r="F327" s="219" t="s">
        <v>419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123</v>
      </c>
      <c r="AU327" s="18" t="s">
        <v>82</v>
      </c>
    </row>
    <row r="328" s="2" customFormat="1">
      <c r="A328" s="39"/>
      <c r="B328" s="40"/>
      <c r="C328" s="41"/>
      <c r="D328" s="223" t="s">
        <v>124</v>
      </c>
      <c r="E328" s="41"/>
      <c r="F328" s="224" t="s">
        <v>420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124</v>
      </c>
      <c r="AU328" s="18" t="s">
        <v>82</v>
      </c>
    </row>
    <row r="329" s="13" customFormat="1">
      <c r="A329" s="13"/>
      <c r="B329" s="225"/>
      <c r="C329" s="226"/>
      <c r="D329" s="218" t="s">
        <v>126</v>
      </c>
      <c r="E329" s="227" t="s">
        <v>19</v>
      </c>
      <c r="F329" s="228" t="s">
        <v>176</v>
      </c>
      <c r="G329" s="226"/>
      <c r="H329" s="227" t="s">
        <v>19</v>
      </c>
      <c r="I329" s="229"/>
      <c r="J329" s="226"/>
      <c r="K329" s="226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126</v>
      </c>
      <c r="AU329" s="234" t="s">
        <v>82</v>
      </c>
      <c r="AV329" s="13" t="s">
        <v>80</v>
      </c>
      <c r="AW329" s="13" t="s">
        <v>33</v>
      </c>
      <c r="AX329" s="13" t="s">
        <v>72</v>
      </c>
      <c r="AY329" s="234" t="s">
        <v>113</v>
      </c>
    </row>
    <row r="330" s="14" customFormat="1">
      <c r="A330" s="14"/>
      <c r="B330" s="235"/>
      <c r="C330" s="236"/>
      <c r="D330" s="218" t="s">
        <v>126</v>
      </c>
      <c r="E330" s="237" t="s">
        <v>19</v>
      </c>
      <c r="F330" s="238" t="s">
        <v>421</v>
      </c>
      <c r="G330" s="236"/>
      <c r="H330" s="239">
        <v>9.1590000000000007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126</v>
      </c>
      <c r="AU330" s="245" t="s">
        <v>82</v>
      </c>
      <c r="AV330" s="14" t="s">
        <v>82</v>
      </c>
      <c r="AW330" s="14" t="s">
        <v>33</v>
      </c>
      <c r="AX330" s="14" t="s">
        <v>72</v>
      </c>
      <c r="AY330" s="245" t="s">
        <v>113</v>
      </c>
    </row>
    <row r="331" s="14" customFormat="1">
      <c r="A331" s="14"/>
      <c r="B331" s="235"/>
      <c r="C331" s="236"/>
      <c r="D331" s="218" t="s">
        <v>126</v>
      </c>
      <c r="E331" s="237" t="s">
        <v>19</v>
      </c>
      <c r="F331" s="238" t="s">
        <v>422</v>
      </c>
      <c r="G331" s="236"/>
      <c r="H331" s="239">
        <v>10.846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126</v>
      </c>
      <c r="AU331" s="245" t="s">
        <v>82</v>
      </c>
      <c r="AV331" s="14" t="s">
        <v>82</v>
      </c>
      <c r="AW331" s="14" t="s">
        <v>33</v>
      </c>
      <c r="AX331" s="14" t="s">
        <v>72</v>
      </c>
      <c r="AY331" s="245" t="s">
        <v>113</v>
      </c>
    </row>
    <row r="332" s="15" customFormat="1">
      <c r="A332" s="15"/>
      <c r="B332" s="246"/>
      <c r="C332" s="247"/>
      <c r="D332" s="218" t="s">
        <v>126</v>
      </c>
      <c r="E332" s="248" t="s">
        <v>19</v>
      </c>
      <c r="F332" s="249" t="s">
        <v>128</v>
      </c>
      <c r="G332" s="247"/>
      <c r="H332" s="250">
        <v>20.004999999999999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56" t="s">
        <v>126</v>
      </c>
      <c r="AU332" s="256" t="s">
        <v>82</v>
      </c>
      <c r="AV332" s="15" t="s">
        <v>129</v>
      </c>
      <c r="AW332" s="15" t="s">
        <v>33</v>
      </c>
      <c r="AX332" s="15" t="s">
        <v>80</v>
      </c>
      <c r="AY332" s="256" t="s">
        <v>113</v>
      </c>
    </row>
    <row r="333" s="2" customFormat="1" ht="21.75" customHeight="1">
      <c r="A333" s="39"/>
      <c r="B333" s="40"/>
      <c r="C333" s="205" t="s">
        <v>423</v>
      </c>
      <c r="D333" s="205" t="s">
        <v>116</v>
      </c>
      <c r="E333" s="206" t="s">
        <v>424</v>
      </c>
      <c r="F333" s="207" t="s">
        <v>425</v>
      </c>
      <c r="G333" s="208" t="s">
        <v>426</v>
      </c>
      <c r="H333" s="209">
        <v>4</v>
      </c>
      <c r="I333" s="210"/>
      <c r="J333" s="211">
        <f>ROUND(I333*H333,2)</f>
        <v>0</v>
      </c>
      <c r="K333" s="207" t="s">
        <v>19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129</v>
      </c>
      <c r="AT333" s="216" t="s">
        <v>116</v>
      </c>
      <c r="AU333" s="216" t="s">
        <v>82</v>
      </c>
      <c r="AY333" s="18" t="s">
        <v>113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129</v>
      </c>
      <c r="BM333" s="216" t="s">
        <v>427</v>
      </c>
    </row>
    <row r="334" s="2" customFormat="1">
      <c r="A334" s="39"/>
      <c r="B334" s="40"/>
      <c r="C334" s="41"/>
      <c r="D334" s="218" t="s">
        <v>123</v>
      </c>
      <c r="E334" s="41"/>
      <c r="F334" s="219" t="s">
        <v>428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123</v>
      </c>
      <c r="AU334" s="18" t="s">
        <v>82</v>
      </c>
    </row>
    <row r="335" s="13" customFormat="1">
      <c r="A335" s="13"/>
      <c r="B335" s="225"/>
      <c r="C335" s="226"/>
      <c r="D335" s="218" t="s">
        <v>126</v>
      </c>
      <c r="E335" s="227" t="s">
        <v>19</v>
      </c>
      <c r="F335" s="228" t="s">
        <v>191</v>
      </c>
      <c r="G335" s="226"/>
      <c r="H335" s="227" t="s">
        <v>19</v>
      </c>
      <c r="I335" s="229"/>
      <c r="J335" s="226"/>
      <c r="K335" s="226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126</v>
      </c>
      <c r="AU335" s="234" t="s">
        <v>82</v>
      </c>
      <c r="AV335" s="13" t="s">
        <v>80</v>
      </c>
      <c r="AW335" s="13" t="s">
        <v>33</v>
      </c>
      <c r="AX335" s="13" t="s">
        <v>72</v>
      </c>
      <c r="AY335" s="234" t="s">
        <v>113</v>
      </c>
    </row>
    <row r="336" s="14" customFormat="1">
      <c r="A336" s="14"/>
      <c r="B336" s="235"/>
      <c r="C336" s="236"/>
      <c r="D336" s="218" t="s">
        <v>126</v>
      </c>
      <c r="E336" s="237" t="s">
        <v>19</v>
      </c>
      <c r="F336" s="238" t="s">
        <v>129</v>
      </c>
      <c r="G336" s="236"/>
      <c r="H336" s="239">
        <v>4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126</v>
      </c>
      <c r="AU336" s="245" t="s">
        <v>82</v>
      </c>
      <c r="AV336" s="14" t="s">
        <v>82</v>
      </c>
      <c r="AW336" s="14" t="s">
        <v>33</v>
      </c>
      <c r="AX336" s="14" t="s">
        <v>72</v>
      </c>
      <c r="AY336" s="245" t="s">
        <v>113</v>
      </c>
    </row>
    <row r="337" s="15" customFormat="1">
      <c r="A337" s="15"/>
      <c r="B337" s="246"/>
      <c r="C337" s="247"/>
      <c r="D337" s="218" t="s">
        <v>126</v>
      </c>
      <c r="E337" s="248" t="s">
        <v>19</v>
      </c>
      <c r="F337" s="249" t="s">
        <v>128</v>
      </c>
      <c r="G337" s="247"/>
      <c r="H337" s="250">
        <v>4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6" t="s">
        <v>126</v>
      </c>
      <c r="AU337" s="256" t="s">
        <v>82</v>
      </c>
      <c r="AV337" s="15" t="s">
        <v>129</v>
      </c>
      <c r="AW337" s="15" t="s">
        <v>33</v>
      </c>
      <c r="AX337" s="15" t="s">
        <v>80</v>
      </c>
      <c r="AY337" s="256" t="s">
        <v>113</v>
      </c>
    </row>
    <row r="338" s="12" customFormat="1" ht="22.8" customHeight="1">
      <c r="A338" s="12"/>
      <c r="B338" s="189"/>
      <c r="C338" s="190"/>
      <c r="D338" s="191" t="s">
        <v>71</v>
      </c>
      <c r="E338" s="203" t="s">
        <v>429</v>
      </c>
      <c r="F338" s="203" t="s">
        <v>430</v>
      </c>
      <c r="G338" s="190"/>
      <c r="H338" s="190"/>
      <c r="I338" s="193"/>
      <c r="J338" s="204">
        <f>BK338</f>
        <v>0</v>
      </c>
      <c r="K338" s="190"/>
      <c r="L338" s="195"/>
      <c r="M338" s="196"/>
      <c r="N338" s="197"/>
      <c r="O338" s="197"/>
      <c r="P338" s="198">
        <f>SUM(P339:P375)</f>
        <v>0</v>
      </c>
      <c r="Q338" s="197"/>
      <c r="R338" s="198">
        <f>SUM(R339:R375)</f>
        <v>0</v>
      </c>
      <c r="S338" s="197"/>
      <c r="T338" s="199">
        <f>SUM(T339:T375)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0" t="s">
        <v>80</v>
      </c>
      <c r="AT338" s="201" t="s">
        <v>71</v>
      </c>
      <c r="AU338" s="201" t="s">
        <v>80</v>
      </c>
      <c r="AY338" s="200" t="s">
        <v>113</v>
      </c>
      <c r="BK338" s="202">
        <f>SUM(BK339:BK375)</f>
        <v>0</v>
      </c>
    </row>
    <row r="339" s="2" customFormat="1" ht="16.5" customHeight="1">
      <c r="A339" s="39"/>
      <c r="B339" s="40"/>
      <c r="C339" s="205" t="s">
        <v>431</v>
      </c>
      <c r="D339" s="205" t="s">
        <v>116</v>
      </c>
      <c r="E339" s="206" t="s">
        <v>432</v>
      </c>
      <c r="F339" s="207" t="s">
        <v>433</v>
      </c>
      <c r="G339" s="208" t="s">
        <v>434</v>
      </c>
      <c r="H339" s="209">
        <v>26.768000000000001</v>
      </c>
      <c r="I339" s="210"/>
      <c r="J339" s="211">
        <f>ROUND(I339*H339,2)</f>
        <v>0</v>
      </c>
      <c r="K339" s="207" t="s">
        <v>172</v>
      </c>
      <c r="L339" s="45"/>
      <c r="M339" s="212" t="s">
        <v>19</v>
      </c>
      <c r="N339" s="213" t="s">
        <v>43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129</v>
      </c>
      <c r="AT339" s="216" t="s">
        <v>116</v>
      </c>
      <c r="AU339" s="216" t="s">
        <v>82</v>
      </c>
      <c r="AY339" s="18" t="s">
        <v>113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80</v>
      </c>
      <c r="BK339" s="217">
        <f>ROUND(I339*H339,2)</f>
        <v>0</v>
      </c>
      <c r="BL339" s="18" t="s">
        <v>129</v>
      </c>
      <c r="BM339" s="216" t="s">
        <v>435</v>
      </c>
    </row>
    <row r="340" s="2" customFormat="1">
      <c r="A340" s="39"/>
      <c r="B340" s="40"/>
      <c r="C340" s="41"/>
      <c r="D340" s="218" t="s">
        <v>123</v>
      </c>
      <c r="E340" s="41"/>
      <c r="F340" s="219" t="s">
        <v>436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123</v>
      </c>
      <c r="AU340" s="18" t="s">
        <v>82</v>
      </c>
    </row>
    <row r="341" s="2" customFormat="1">
      <c r="A341" s="39"/>
      <c r="B341" s="40"/>
      <c r="C341" s="41"/>
      <c r="D341" s="223" t="s">
        <v>124</v>
      </c>
      <c r="E341" s="41"/>
      <c r="F341" s="224" t="s">
        <v>437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124</v>
      </c>
      <c r="AU341" s="18" t="s">
        <v>82</v>
      </c>
    </row>
    <row r="342" s="2" customFormat="1" ht="16.5" customHeight="1">
      <c r="A342" s="39"/>
      <c r="B342" s="40"/>
      <c r="C342" s="205" t="s">
        <v>438</v>
      </c>
      <c r="D342" s="205" t="s">
        <v>116</v>
      </c>
      <c r="E342" s="206" t="s">
        <v>439</v>
      </c>
      <c r="F342" s="207" t="s">
        <v>440</v>
      </c>
      <c r="G342" s="208" t="s">
        <v>434</v>
      </c>
      <c r="H342" s="209">
        <v>508.59199999999998</v>
      </c>
      <c r="I342" s="210"/>
      <c r="J342" s="211">
        <f>ROUND(I342*H342,2)</f>
        <v>0</v>
      </c>
      <c r="K342" s="207" t="s">
        <v>172</v>
      </c>
      <c r="L342" s="45"/>
      <c r="M342" s="212" t="s">
        <v>19</v>
      </c>
      <c r="N342" s="213" t="s">
        <v>43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129</v>
      </c>
      <c r="AT342" s="216" t="s">
        <v>116</v>
      </c>
      <c r="AU342" s="216" t="s">
        <v>82</v>
      </c>
      <c r="AY342" s="18" t="s">
        <v>113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80</v>
      </c>
      <c r="BK342" s="217">
        <f>ROUND(I342*H342,2)</f>
        <v>0</v>
      </c>
      <c r="BL342" s="18" t="s">
        <v>129</v>
      </c>
      <c r="BM342" s="216" t="s">
        <v>441</v>
      </c>
    </row>
    <row r="343" s="2" customFormat="1">
      <c r="A343" s="39"/>
      <c r="B343" s="40"/>
      <c r="C343" s="41"/>
      <c r="D343" s="218" t="s">
        <v>123</v>
      </c>
      <c r="E343" s="41"/>
      <c r="F343" s="219" t="s">
        <v>442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123</v>
      </c>
      <c r="AU343" s="18" t="s">
        <v>82</v>
      </c>
    </row>
    <row r="344" s="2" customFormat="1">
      <c r="A344" s="39"/>
      <c r="B344" s="40"/>
      <c r="C344" s="41"/>
      <c r="D344" s="223" t="s">
        <v>124</v>
      </c>
      <c r="E344" s="41"/>
      <c r="F344" s="224" t="s">
        <v>443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124</v>
      </c>
      <c r="AU344" s="18" t="s">
        <v>82</v>
      </c>
    </row>
    <row r="345" s="14" customFormat="1">
      <c r="A345" s="14"/>
      <c r="B345" s="235"/>
      <c r="C345" s="236"/>
      <c r="D345" s="218" t="s">
        <v>126</v>
      </c>
      <c r="E345" s="236"/>
      <c r="F345" s="238" t="s">
        <v>444</v>
      </c>
      <c r="G345" s="236"/>
      <c r="H345" s="239">
        <v>508.59199999999998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5" t="s">
        <v>126</v>
      </c>
      <c r="AU345" s="245" t="s">
        <v>82</v>
      </c>
      <c r="AV345" s="14" t="s">
        <v>82</v>
      </c>
      <c r="AW345" s="14" t="s">
        <v>4</v>
      </c>
      <c r="AX345" s="14" t="s">
        <v>80</v>
      </c>
      <c r="AY345" s="245" t="s">
        <v>113</v>
      </c>
    </row>
    <row r="346" s="2" customFormat="1" ht="21.75" customHeight="1">
      <c r="A346" s="39"/>
      <c r="B346" s="40"/>
      <c r="C346" s="205" t="s">
        <v>445</v>
      </c>
      <c r="D346" s="205" t="s">
        <v>116</v>
      </c>
      <c r="E346" s="206" t="s">
        <v>446</v>
      </c>
      <c r="F346" s="207" t="s">
        <v>447</v>
      </c>
      <c r="G346" s="208" t="s">
        <v>434</v>
      </c>
      <c r="H346" s="209">
        <v>11.283</v>
      </c>
      <c r="I346" s="210"/>
      <c r="J346" s="211">
        <f>ROUND(I346*H346,2)</f>
        <v>0</v>
      </c>
      <c r="K346" s="207" t="s">
        <v>172</v>
      </c>
      <c r="L346" s="45"/>
      <c r="M346" s="212" t="s">
        <v>19</v>
      </c>
      <c r="N346" s="213" t="s">
        <v>43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129</v>
      </c>
      <c r="AT346" s="216" t="s">
        <v>116</v>
      </c>
      <c r="AU346" s="216" t="s">
        <v>82</v>
      </c>
      <c r="AY346" s="18" t="s">
        <v>113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80</v>
      </c>
      <c r="BK346" s="217">
        <f>ROUND(I346*H346,2)</f>
        <v>0</v>
      </c>
      <c r="BL346" s="18" t="s">
        <v>129</v>
      </c>
      <c r="BM346" s="216" t="s">
        <v>448</v>
      </c>
    </row>
    <row r="347" s="2" customFormat="1">
      <c r="A347" s="39"/>
      <c r="B347" s="40"/>
      <c r="C347" s="41"/>
      <c r="D347" s="218" t="s">
        <v>123</v>
      </c>
      <c r="E347" s="41"/>
      <c r="F347" s="219" t="s">
        <v>449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123</v>
      </c>
      <c r="AU347" s="18" t="s">
        <v>82</v>
      </c>
    </row>
    <row r="348" s="2" customFormat="1">
      <c r="A348" s="39"/>
      <c r="B348" s="40"/>
      <c r="C348" s="41"/>
      <c r="D348" s="223" t="s">
        <v>124</v>
      </c>
      <c r="E348" s="41"/>
      <c r="F348" s="224" t="s">
        <v>450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124</v>
      </c>
      <c r="AU348" s="18" t="s">
        <v>82</v>
      </c>
    </row>
    <row r="349" s="14" customFormat="1">
      <c r="A349" s="14"/>
      <c r="B349" s="235"/>
      <c r="C349" s="236"/>
      <c r="D349" s="218" t="s">
        <v>126</v>
      </c>
      <c r="E349" s="237" t="s">
        <v>19</v>
      </c>
      <c r="F349" s="238" t="s">
        <v>451</v>
      </c>
      <c r="G349" s="236"/>
      <c r="H349" s="239">
        <v>11.283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126</v>
      </c>
      <c r="AU349" s="245" t="s">
        <v>82</v>
      </c>
      <c r="AV349" s="14" t="s">
        <v>82</v>
      </c>
      <c r="AW349" s="14" t="s">
        <v>33</v>
      </c>
      <c r="AX349" s="14" t="s">
        <v>72</v>
      </c>
      <c r="AY349" s="245" t="s">
        <v>113</v>
      </c>
    </row>
    <row r="350" s="15" customFormat="1">
      <c r="A350" s="15"/>
      <c r="B350" s="246"/>
      <c r="C350" s="247"/>
      <c r="D350" s="218" t="s">
        <v>126</v>
      </c>
      <c r="E350" s="248" t="s">
        <v>19</v>
      </c>
      <c r="F350" s="249" t="s">
        <v>128</v>
      </c>
      <c r="G350" s="247"/>
      <c r="H350" s="250">
        <v>11.283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6" t="s">
        <v>126</v>
      </c>
      <c r="AU350" s="256" t="s">
        <v>82</v>
      </c>
      <c r="AV350" s="15" t="s">
        <v>129</v>
      </c>
      <c r="AW350" s="15" t="s">
        <v>33</v>
      </c>
      <c r="AX350" s="15" t="s">
        <v>80</v>
      </c>
      <c r="AY350" s="256" t="s">
        <v>113</v>
      </c>
    </row>
    <row r="351" s="2" customFormat="1" ht="21.75" customHeight="1">
      <c r="A351" s="39"/>
      <c r="B351" s="40"/>
      <c r="C351" s="205" t="s">
        <v>452</v>
      </c>
      <c r="D351" s="205" t="s">
        <v>116</v>
      </c>
      <c r="E351" s="206" t="s">
        <v>453</v>
      </c>
      <c r="F351" s="207" t="s">
        <v>454</v>
      </c>
      <c r="G351" s="208" t="s">
        <v>434</v>
      </c>
      <c r="H351" s="209">
        <v>0.81999999999999995</v>
      </c>
      <c r="I351" s="210"/>
      <c r="J351" s="211">
        <f>ROUND(I351*H351,2)</f>
        <v>0</v>
      </c>
      <c r="K351" s="207" t="s">
        <v>172</v>
      </c>
      <c r="L351" s="45"/>
      <c r="M351" s="212" t="s">
        <v>19</v>
      </c>
      <c r="N351" s="213" t="s">
        <v>43</v>
      </c>
      <c r="O351" s="85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129</v>
      </c>
      <c r="AT351" s="216" t="s">
        <v>116</v>
      </c>
      <c r="AU351" s="216" t="s">
        <v>82</v>
      </c>
      <c r="AY351" s="18" t="s">
        <v>113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80</v>
      </c>
      <c r="BK351" s="217">
        <f>ROUND(I351*H351,2)</f>
        <v>0</v>
      </c>
      <c r="BL351" s="18" t="s">
        <v>129</v>
      </c>
      <c r="BM351" s="216" t="s">
        <v>455</v>
      </c>
    </row>
    <row r="352" s="2" customFormat="1">
      <c r="A352" s="39"/>
      <c r="B352" s="40"/>
      <c r="C352" s="41"/>
      <c r="D352" s="218" t="s">
        <v>123</v>
      </c>
      <c r="E352" s="41"/>
      <c r="F352" s="219" t="s">
        <v>456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123</v>
      </c>
      <c r="AU352" s="18" t="s">
        <v>82</v>
      </c>
    </row>
    <row r="353" s="2" customFormat="1">
      <c r="A353" s="39"/>
      <c r="B353" s="40"/>
      <c r="C353" s="41"/>
      <c r="D353" s="223" t="s">
        <v>124</v>
      </c>
      <c r="E353" s="41"/>
      <c r="F353" s="224" t="s">
        <v>457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124</v>
      </c>
      <c r="AU353" s="18" t="s">
        <v>82</v>
      </c>
    </row>
    <row r="354" s="14" customFormat="1">
      <c r="A354" s="14"/>
      <c r="B354" s="235"/>
      <c r="C354" s="236"/>
      <c r="D354" s="218" t="s">
        <v>126</v>
      </c>
      <c r="E354" s="237" t="s">
        <v>19</v>
      </c>
      <c r="F354" s="238" t="s">
        <v>458</v>
      </c>
      <c r="G354" s="236"/>
      <c r="H354" s="239">
        <v>0.81999999999999995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126</v>
      </c>
      <c r="AU354" s="245" t="s">
        <v>82</v>
      </c>
      <c r="AV354" s="14" t="s">
        <v>82</v>
      </c>
      <c r="AW354" s="14" t="s">
        <v>33</v>
      </c>
      <c r="AX354" s="14" t="s">
        <v>72</v>
      </c>
      <c r="AY354" s="245" t="s">
        <v>113</v>
      </c>
    </row>
    <row r="355" s="15" customFormat="1">
      <c r="A355" s="15"/>
      <c r="B355" s="246"/>
      <c r="C355" s="247"/>
      <c r="D355" s="218" t="s">
        <v>126</v>
      </c>
      <c r="E355" s="248" t="s">
        <v>19</v>
      </c>
      <c r="F355" s="249" t="s">
        <v>128</v>
      </c>
      <c r="G355" s="247"/>
      <c r="H355" s="250">
        <v>0.81999999999999995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6" t="s">
        <v>126</v>
      </c>
      <c r="AU355" s="256" t="s">
        <v>82</v>
      </c>
      <c r="AV355" s="15" t="s">
        <v>129</v>
      </c>
      <c r="AW355" s="15" t="s">
        <v>33</v>
      </c>
      <c r="AX355" s="15" t="s">
        <v>80</v>
      </c>
      <c r="AY355" s="256" t="s">
        <v>113</v>
      </c>
    </row>
    <row r="356" s="2" customFormat="1" ht="21.75" customHeight="1">
      <c r="A356" s="39"/>
      <c r="B356" s="40"/>
      <c r="C356" s="205" t="s">
        <v>459</v>
      </c>
      <c r="D356" s="205" t="s">
        <v>116</v>
      </c>
      <c r="E356" s="206" t="s">
        <v>460</v>
      </c>
      <c r="F356" s="207" t="s">
        <v>461</v>
      </c>
      <c r="G356" s="208" t="s">
        <v>434</v>
      </c>
      <c r="H356" s="209">
        <v>2.992</v>
      </c>
      <c r="I356" s="210"/>
      <c r="J356" s="211">
        <f>ROUND(I356*H356,2)</f>
        <v>0</v>
      </c>
      <c r="K356" s="207" t="s">
        <v>172</v>
      </c>
      <c r="L356" s="45"/>
      <c r="M356" s="212" t="s">
        <v>19</v>
      </c>
      <c r="N356" s="213" t="s">
        <v>43</v>
      </c>
      <c r="O356" s="85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129</v>
      </c>
      <c r="AT356" s="216" t="s">
        <v>116</v>
      </c>
      <c r="AU356" s="216" t="s">
        <v>82</v>
      </c>
      <c r="AY356" s="18" t="s">
        <v>113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80</v>
      </c>
      <c r="BK356" s="217">
        <f>ROUND(I356*H356,2)</f>
        <v>0</v>
      </c>
      <c r="BL356" s="18" t="s">
        <v>129</v>
      </c>
      <c r="BM356" s="216" t="s">
        <v>462</v>
      </c>
    </row>
    <row r="357" s="2" customFormat="1">
      <c r="A357" s="39"/>
      <c r="B357" s="40"/>
      <c r="C357" s="41"/>
      <c r="D357" s="218" t="s">
        <v>123</v>
      </c>
      <c r="E357" s="41"/>
      <c r="F357" s="219" t="s">
        <v>463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123</v>
      </c>
      <c r="AU357" s="18" t="s">
        <v>82</v>
      </c>
    </row>
    <row r="358" s="2" customFormat="1">
      <c r="A358" s="39"/>
      <c r="B358" s="40"/>
      <c r="C358" s="41"/>
      <c r="D358" s="223" t="s">
        <v>124</v>
      </c>
      <c r="E358" s="41"/>
      <c r="F358" s="224" t="s">
        <v>464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124</v>
      </c>
      <c r="AU358" s="18" t="s">
        <v>82</v>
      </c>
    </row>
    <row r="359" s="14" customFormat="1">
      <c r="A359" s="14"/>
      <c r="B359" s="235"/>
      <c r="C359" s="236"/>
      <c r="D359" s="218" t="s">
        <v>126</v>
      </c>
      <c r="E359" s="237" t="s">
        <v>19</v>
      </c>
      <c r="F359" s="238" t="s">
        <v>465</v>
      </c>
      <c r="G359" s="236"/>
      <c r="H359" s="239">
        <v>2.992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126</v>
      </c>
      <c r="AU359" s="245" t="s">
        <v>82</v>
      </c>
      <c r="AV359" s="14" t="s">
        <v>82</v>
      </c>
      <c r="AW359" s="14" t="s">
        <v>33</v>
      </c>
      <c r="AX359" s="14" t="s">
        <v>72</v>
      </c>
      <c r="AY359" s="245" t="s">
        <v>113</v>
      </c>
    </row>
    <row r="360" s="15" customFormat="1">
      <c r="A360" s="15"/>
      <c r="B360" s="246"/>
      <c r="C360" s="247"/>
      <c r="D360" s="218" t="s">
        <v>126</v>
      </c>
      <c r="E360" s="248" t="s">
        <v>19</v>
      </c>
      <c r="F360" s="249" t="s">
        <v>128</v>
      </c>
      <c r="G360" s="247"/>
      <c r="H360" s="250">
        <v>2.992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6" t="s">
        <v>126</v>
      </c>
      <c r="AU360" s="256" t="s">
        <v>82</v>
      </c>
      <c r="AV360" s="15" t="s">
        <v>129</v>
      </c>
      <c r="AW360" s="15" t="s">
        <v>33</v>
      </c>
      <c r="AX360" s="15" t="s">
        <v>80</v>
      </c>
      <c r="AY360" s="256" t="s">
        <v>113</v>
      </c>
    </row>
    <row r="361" s="2" customFormat="1" ht="21.75" customHeight="1">
      <c r="A361" s="39"/>
      <c r="B361" s="40"/>
      <c r="C361" s="205" t="s">
        <v>466</v>
      </c>
      <c r="D361" s="205" t="s">
        <v>116</v>
      </c>
      <c r="E361" s="206" t="s">
        <v>467</v>
      </c>
      <c r="F361" s="207" t="s">
        <v>468</v>
      </c>
      <c r="G361" s="208" t="s">
        <v>434</v>
      </c>
      <c r="H361" s="209">
        <v>0.062</v>
      </c>
      <c r="I361" s="210"/>
      <c r="J361" s="211">
        <f>ROUND(I361*H361,2)</f>
        <v>0</v>
      </c>
      <c r="K361" s="207" t="s">
        <v>172</v>
      </c>
      <c r="L361" s="45"/>
      <c r="M361" s="212" t="s">
        <v>19</v>
      </c>
      <c r="N361" s="213" t="s">
        <v>43</v>
      </c>
      <c r="O361" s="85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129</v>
      </c>
      <c r="AT361" s="216" t="s">
        <v>116</v>
      </c>
      <c r="AU361" s="216" t="s">
        <v>82</v>
      </c>
      <c r="AY361" s="18" t="s">
        <v>113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80</v>
      </c>
      <c r="BK361" s="217">
        <f>ROUND(I361*H361,2)</f>
        <v>0</v>
      </c>
      <c r="BL361" s="18" t="s">
        <v>129</v>
      </c>
      <c r="BM361" s="216" t="s">
        <v>469</v>
      </c>
    </row>
    <row r="362" s="2" customFormat="1">
      <c r="A362" s="39"/>
      <c r="B362" s="40"/>
      <c r="C362" s="41"/>
      <c r="D362" s="218" t="s">
        <v>123</v>
      </c>
      <c r="E362" s="41"/>
      <c r="F362" s="219" t="s">
        <v>470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123</v>
      </c>
      <c r="AU362" s="18" t="s">
        <v>82</v>
      </c>
    </row>
    <row r="363" s="2" customFormat="1">
      <c r="A363" s="39"/>
      <c r="B363" s="40"/>
      <c r="C363" s="41"/>
      <c r="D363" s="223" t="s">
        <v>124</v>
      </c>
      <c r="E363" s="41"/>
      <c r="F363" s="224" t="s">
        <v>471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124</v>
      </c>
      <c r="AU363" s="18" t="s">
        <v>82</v>
      </c>
    </row>
    <row r="364" s="14" customFormat="1">
      <c r="A364" s="14"/>
      <c r="B364" s="235"/>
      <c r="C364" s="236"/>
      <c r="D364" s="218" t="s">
        <v>126</v>
      </c>
      <c r="E364" s="237" t="s">
        <v>19</v>
      </c>
      <c r="F364" s="238" t="s">
        <v>472</v>
      </c>
      <c r="G364" s="236"/>
      <c r="H364" s="239">
        <v>0.062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5" t="s">
        <v>126</v>
      </c>
      <c r="AU364" s="245" t="s">
        <v>82</v>
      </c>
      <c r="AV364" s="14" t="s">
        <v>82</v>
      </c>
      <c r="AW364" s="14" t="s">
        <v>33</v>
      </c>
      <c r="AX364" s="14" t="s">
        <v>72</v>
      </c>
      <c r="AY364" s="245" t="s">
        <v>113</v>
      </c>
    </row>
    <row r="365" s="15" customFormat="1">
      <c r="A365" s="15"/>
      <c r="B365" s="246"/>
      <c r="C365" s="247"/>
      <c r="D365" s="218" t="s">
        <v>126</v>
      </c>
      <c r="E365" s="248" t="s">
        <v>19</v>
      </c>
      <c r="F365" s="249" t="s">
        <v>128</v>
      </c>
      <c r="G365" s="247"/>
      <c r="H365" s="250">
        <v>0.062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6" t="s">
        <v>126</v>
      </c>
      <c r="AU365" s="256" t="s">
        <v>82</v>
      </c>
      <c r="AV365" s="15" t="s">
        <v>129</v>
      </c>
      <c r="AW365" s="15" t="s">
        <v>33</v>
      </c>
      <c r="AX365" s="15" t="s">
        <v>80</v>
      </c>
      <c r="AY365" s="256" t="s">
        <v>113</v>
      </c>
    </row>
    <row r="366" s="2" customFormat="1" ht="21.75" customHeight="1">
      <c r="A366" s="39"/>
      <c r="B366" s="40"/>
      <c r="C366" s="205" t="s">
        <v>473</v>
      </c>
      <c r="D366" s="205" t="s">
        <v>116</v>
      </c>
      <c r="E366" s="206" t="s">
        <v>474</v>
      </c>
      <c r="F366" s="207" t="s">
        <v>475</v>
      </c>
      <c r="G366" s="208" t="s">
        <v>434</v>
      </c>
      <c r="H366" s="209">
        <v>0.88</v>
      </c>
      <c r="I366" s="210"/>
      <c r="J366" s="211">
        <f>ROUND(I366*H366,2)</f>
        <v>0</v>
      </c>
      <c r="K366" s="207" t="s">
        <v>172</v>
      </c>
      <c r="L366" s="45"/>
      <c r="M366" s="212" t="s">
        <v>19</v>
      </c>
      <c r="N366" s="213" t="s">
        <v>43</v>
      </c>
      <c r="O366" s="85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129</v>
      </c>
      <c r="AT366" s="216" t="s">
        <v>116</v>
      </c>
      <c r="AU366" s="216" t="s">
        <v>82</v>
      </c>
      <c r="AY366" s="18" t="s">
        <v>113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80</v>
      </c>
      <c r="BK366" s="217">
        <f>ROUND(I366*H366,2)</f>
        <v>0</v>
      </c>
      <c r="BL366" s="18" t="s">
        <v>129</v>
      </c>
      <c r="BM366" s="216" t="s">
        <v>476</v>
      </c>
    </row>
    <row r="367" s="2" customFormat="1">
      <c r="A367" s="39"/>
      <c r="B367" s="40"/>
      <c r="C367" s="41"/>
      <c r="D367" s="218" t="s">
        <v>123</v>
      </c>
      <c r="E367" s="41"/>
      <c r="F367" s="219" t="s">
        <v>477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123</v>
      </c>
      <c r="AU367" s="18" t="s">
        <v>82</v>
      </c>
    </row>
    <row r="368" s="2" customFormat="1">
      <c r="A368" s="39"/>
      <c r="B368" s="40"/>
      <c r="C368" s="41"/>
      <c r="D368" s="223" t="s">
        <v>124</v>
      </c>
      <c r="E368" s="41"/>
      <c r="F368" s="224" t="s">
        <v>478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124</v>
      </c>
      <c r="AU368" s="18" t="s">
        <v>82</v>
      </c>
    </row>
    <row r="369" s="14" customFormat="1">
      <c r="A369" s="14"/>
      <c r="B369" s="235"/>
      <c r="C369" s="236"/>
      <c r="D369" s="218" t="s">
        <v>126</v>
      </c>
      <c r="E369" s="237" t="s">
        <v>19</v>
      </c>
      <c r="F369" s="238" t="s">
        <v>479</v>
      </c>
      <c r="G369" s="236"/>
      <c r="H369" s="239">
        <v>0.88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5" t="s">
        <v>126</v>
      </c>
      <c r="AU369" s="245" t="s">
        <v>82</v>
      </c>
      <c r="AV369" s="14" t="s">
        <v>82</v>
      </c>
      <c r="AW369" s="14" t="s">
        <v>33</v>
      </c>
      <c r="AX369" s="14" t="s">
        <v>72</v>
      </c>
      <c r="AY369" s="245" t="s">
        <v>113</v>
      </c>
    </row>
    <row r="370" s="15" customFormat="1">
      <c r="A370" s="15"/>
      <c r="B370" s="246"/>
      <c r="C370" s="247"/>
      <c r="D370" s="218" t="s">
        <v>126</v>
      </c>
      <c r="E370" s="248" t="s">
        <v>19</v>
      </c>
      <c r="F370" s="249" t="s">
        <v>128</v>
      </c>
      <c r="G370" s="247"/>
      <c r="H370" s="250">
        <v>0.88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6" t="s">
        <v>126</v>
      </c>
      <c r="AU370" s="256" t="s">
        <v>82</v>
      </c>
      <c r="AV370" s="15" t="s">
        <v>129</v>
      </c>
      <c r="AW370" s="15" t="s">
        <v>33</v>
      </c>
      <c r="AX370" s="15" t="s">
        <v>80</v>
      </c>
      <c r="AY370" s="256" t="s">
        <v>113</v>
      </c>
    </row>
    <row r="371" s="2" customFormat="1" ht="16.5" customHeight="1">
      <c r="A371" s="39"/>
      <c r="B371" s="40"/>
      <c r="C371" s="205" t="s">
        <v>480</v>
      </c>
      <c r="D371" s="205" t="s">
        <v>116</v>
      </c>
      <c r="E371" s="206" t="s">
        <v>481</v>
      </c>
      <c r="F371" s="207" t="s">
        <v>482</v>
      </c>
      <c r="G371" s="208" t="s">
        <v>434</v>
      </c>
      <c r="H371" s="209">
        <v>10.731</v>
      </c>
      <c r="I371" s="210"/>
      <c r="J371" s="211">
        <f>ROUND(I371*H371,2)</f>
        <v>0</v>
      </c>
      <c r="K371" s="207" t="s">
        <v>172</v>
      </c>
      <c r="L371" s="45"/>
      <c r="M371" s="212" t="s">
        <v>19</v>
      </c>
      <c r="N371" s="213" t="s">
        <v>43</v>
      </c>
      <c r="O371" s="85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129</v>
      </c>
      <c r="AT371" s="216" t="s">
        <v>116</v>
      </c>
      <c r="AU371" s="216" t="s">
        <v>82</v>
      </c>
      <c r="AY371" s="18" t="s">
        <v>113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80</v>
      </c>
      <c r="BK371" s="217">
        <f>ROUND(I371*H371,2)</f>
        <v>0</v>
      </c>
      <c r="BL371" s="18" t="s">
        <v>129</v>
      </c>
      <c r="BM371" s="216" t="s">
        <v>483</v>
      </c>
    </row>
    <row r="372" s="2" customFormat="1">
      <c r="A372" s="39"/>
      <c r="B372" s="40"/>
      <c r="C372" s="41"/>
      <c r="D372" s="218" t="s">
        <v>123</v>
      </c>
      <c r="E372" s="41"/>
      <c r="F372" s="219" t="s">
        <v>484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123</v>
      </c>
      <c r="AU372" s="18" t="s">
        <v>82</v>
      </c>
    </row>
    <row r="373" s="2" customFormat="1">
      <c r="A373" s="39"/>
      <c r="B373" s="40"/>
      <c r="C373" s="41"/>
      <c r="D373" s="223" t="s">
        <v>124</v>
      </c>
      <c r="E373" s="41"/>
      <c r="F373" s="224" t="s">
        <v>485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124</v>
      </c>
      <c r="AU373" s="18" t="s">
        <v>82</v>
      </c>
    </row>
    <row r="374" s="14" customFormat="1">
      <c r="A374" s="14"/>
      <c r="B374" s="235"/>
      <c r="C374" s="236"/>
      <c r="D374" s="218" t="s">
        <v>126</v>
      </c>
      <c r="E374" s="237" t="s">
        <v>19</v>
      </c>
      <c r="F374" s="238" t="s">
        <v>486</v>
      </c>
      <c r="G374" s="236"/>
      <c r="H374" s="239">
        <v>10.731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126</v>
      </c>
      <c r="AU374" s="245" t="s">
        <v>82</v>
      </c>
      <c r="AV374" s="14" t="s">
        <v>82</v>
      </c>
      <c r="AW374" s="14" t="s">
        <v>33</v>
      </c>
      <c r="AX374" s="14" t="s">
        <v>72</v>
      </c>
      <c r="AY374" s="245" t="s">
        <v>113</v>
      </c>
    </row>
    <row r="375" s="15" customFormat="1">
      <c r="A375" s="15"/>
      <c r="B375" s="246"/>
      <c r="C375" s="247"/>
      <c r="D375" s="218" t="s">
        <v>126</v>
      </c>
      <c r="E375" s="248" t="s">
        <v>19</v>
      </c>
      <c r="F375" s="249" t="s">
        <v>128</v>
      </c>
      <c r="G375" s="247"/>
      <c r="H375" s="250">
        <v>10.731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6" t="s">
        <v>126</v>
      </c>
      <c r="AU375" s="256" t="s">
        <v>82</v>
      </c>
      <c r="AV375" s="15" t="s">
        <v>129</v>
      </c>
      <c r="AW375" s="15" t="s">
        <v>33</v>
      </c>
      <c r="AX375" s="15" t="s">
        <v>80</v>
      </c>
      <c r="AY375" s="256" t="s">
        <v>113</v>
      </c>
    </row>
    <row r="376" s="12" customFormat="1" ht="22.8" customHeight="1">
      <c r="A376" s="12"/>
      <c r="B376" s="189"/>
      <c r="C376" s="190"/>
      <c r="D376" s="191" t="s">
        <v>71</v>
      </c>
      <c r="E376" s="203" t="s">
        <v>487</v>
      </c>
      <c r="F376" s="203" t="s">
        <v>488</v>
      </c>
      <c r="G376" s="190"/>
      <c r="H376" s="190"/>
      <c r="I376" s="193"/>
      <c r="J376" s="204">
        <f>BK376</f>
        <v>0</v>
      </c>
      <c r="K376" s="190"/>
      <c r="L376" s="195"/>
      <c r="M376" s="196"/>
      <c r="N376" s="197"/>
      <c r="O376" s="197"/>
      <c r="P376" s="198">
        <f>SUM(P377:P379)</f>
        <v>0</v>
      </c>
      <c r="Q376" s="197"/>
      <c r="R376" s="198">
        <f>SUM(R377:R379)</f>
        <v>0</v>
      </c>
      <c r="S376" s="197"/>
      <c r="T376" s="199">
        <f>SUM(T377:T379)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0" t="s">
        <v>80</v>
      </c>
      <c r="AT376" s="201" t="s">
        <v>71</v>
      </c>
      <c r="AU376" s="201" t="s">
        <v>80</v>
      </c>
      <c r="AY376" s="200" t="s">
        <v>113</v>
      </c>
      <c r="BK376" s="202">
        <f>SUM(BK377:BK379)</f>
        <v>0</v>
      </c>
    </row>
    <row r="377" s="2" customFormat="1" ht="16.5" customHeight="1">
      <c r="A377" s="39"/>
      <c r="B377" s="40"/>
      <c r="C377" s="205" t="s">
        <v>489</v>
      </c>
      <c r="D377" s="205" t="s">
        <v>116</v>
      </c>
      <c r="E377" s="206" t="s">
        <v>490</v>
      </c>
      <c r="F377" s="207" t="s">
        <v>491</v>
      </c>
      <c r="G377" s="208" t="s">
        <v>434</v>
      </c>
      <c r="H377" s="209">
        <v>16.454999999999998</v>
      </c>
      <c r="I377" s="210"/>
      <c r="J377" s="211">
        <f>ROUND(I377*H377,2)</f>
        <v>0</v>
      </c>
      <c r="K377" s="207" t="s">
        <v>172</v>
      </c>
      <c r="L377" s="45"/>
      <c r="M377" s="212" t="s">
        <v>19</v>
      </c>
      <c r="N377" s="213" t="s">
        <v>43</v>
      </c>
      <c r="O377" s="85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129</v>
      </c>
      <c r="AT377" s="216" t="s">
        <v>116</v>
      </c>
      <c r="AU377" s="216" t="s">
        <v>82</v>
      </c>
      <c r="AY377" s="18" t="s">
        <v>113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80</v>
      </c>
      <c r="BK377" s="217">
        <f>ROUND(I377*H377,2)</f>
        <v>0</v>
      </c>
      <c r="BL377" s="18" t="s">
        <v>129</v>
      </c>
      <c r="BM377" s="216" t="s">
        <v>492</v>
      </c>
    </row>
    <row r="378" s="2" customFormat="1">
      <c r="A378" s="39"/>
      <c r="B378" s="40"/>
      <c r="C378" s="41"/>
      <c r="D378" s="218" t="s">
        <v>123</v>
      </c>
      <c r="E378" s="41"/>
      <c r="F378" s="219" t="s">
        <v>493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123</v>
      </c>
      <c r="AU378" s="18" t="s">
        <v>82</v>
      </c>
    </row>
    <row r="379" s="2" customFormat="1">
      <c r="A379" s="39"/>
      <c r="B379" s="40"/>
      <c r="C379" s="41"/>
      <c r="D379" s="223" t="s">
        <v>124</v>
      </c>
      <c r="E379" s="41"/>
      <c r="F379" s="224" t="s">
        <v>494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124</v>
      </c>
      <c r="AU379" s="18" t="s">
        <v>82</v>
      </c>
    </row>
    <row r="380" s="12" customFormat="1" ht="25.92" customHeight="1">
      <c r="A380" s="12"/>
      <c r="B380" s="189"/>
      <c r="C380" s="190"/>
      <c r="D380" s="191" t="s">
        <v>71</v>
      </c>
      <c r="E380" s="192" t="s">
        <v>495</v>
      </c>
      <c r="F380" s="192" t="s">
        <v>496</v>
      </c>
      <c r="G380" s="190"/>
      <c r="H380" s="190"/>
      <c r="I380" s="193"/>
      <c r="J380" s="194">
        <f>BK380</f>
        <v>0</v>
      </c>
      <c r="K380" s="190"/>
      <c r="L380" s="195"/>
      <c r="M380" s="196"/>
      <c r="N380" s="197"/>
      <c r="O380" s="197"/>
      <c r="P380" s="198">
        <f>P381+P397+P435+P446</f>
        <v>0</v>
      </c>
      <c r="Q380" s="197"/>
      <c r="R380" s="198">
        <f>R381+R397+R435+R446</f>
        <v>0.22546140999999997</v>
      </c>
      <c r="S380" s="197"/>
      <c r="T380" s="199">
        <f>T381+T397+T435+T446</f>
        <v>0.050000000000000003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0" t="s">
        <v>82</v>
      </c>
      <c r="AT380" s="201" t="s">
        <v>71</v>
      </c>
      <c r="AU380" s="201" t="s">
        <v>72</v>
      </c>
      <c r="AY380" s="200" t="s">
        <v>113</v>
      </c>
      <c r="BK380" s="202">
        <f>BK381+BK397+BK435+BK446</f>
        <v>0</v>
      </c>
    </row>
    <row r="381" s="12" customFormat="1" ht="22.8" customHeight="1">
      <c r="A381" s="12"/>
      <c r="B381" s="189"/>
      <c r="C381" s="190"/>
      <c r="D381" s="191" t="s">
        <v>71</v>
      </c>
      <c r="E381" s="203" t="s">
        <v>497</v>
      </c>
      <c r="F381" s="203" t="s">
        <v>498</v>
      </c>
      <c r="G381" s="190"/>
      <c r="H381" s="190"/>
      <c r="I381" s="193"/>
      <c r="J381" s="204">
        <f>BK381</f>
        <v>0</v>
      </c>
      <c r="K381" s="190"/>
      <c r="L381" s="195"/>
      <c r="M381" s="196"/>
      <c r="N381" s="197"/>
      <c r="O381" s="197"/>
      <c r="P381" s="198">
        <f>SUM(P382:P396)</f>
        <v>0</v>
      </c>
      <c r="Q381" s="197"/>
      <c r="R381" s="198">
        <f>SUM(R382:R396)</f>
        <v>0.012932249999999999</v>
      </c>
      <c r="S381" s="197"/>
      <c r="T381" s="199">
        <f>SUM(T382:T396)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00" t="s">
        <v>82</v>
      </c>
      <c r="AT381" s="201" t="s">
        <v>71</v>
      </c>
      <c r="AU381" s="201" t="s">
        <v>80</v>
      </c>
      <c r="AY381" s="200" t="s">
        <v>113</v>
      </c>
      <c r="BK381" s="202">
        <f>SUM(BK382:BK396)</f>
        <v>0</v>
      </c>
    </row>
    <row r="382" s="2" customFormat="1" ht="16.5" customHeight="1">
      <c r="A382" s="39"/>
      <c r="B382" s="40"/>
      <c r="C382" s="205" t="s">
        <v>499</v>
      </c>
      <c r="D382" s="205" t="s">
        <v>116</v>
      </c>
      <c r="E382" s="206" t="s">
        <v>500</v>
      </c>
      <c r="F382" s="207" t="s">
        <v>501</v>
      </c>
      <c r="G382" s="208" t="s">
        <v>180</v>
      </c>
      <c r="H382" s="209">
        <v>3.1629999999999998</v>
      </c>
      <c r="I382" s="210"/>
      <c r="J382" s="211">
        <f>ROUND(I382*H382,2)</f>
        <v>0</v>
      </c>
      <c r="K382" s="207" t="s">
        <v>172</v>
      </c>
      <c r="L382" s="45"/>
      <c r="M382" s="212" t="s">
        <v>19</v>
      </c>
      <c r="N382" s="213" t="s">
        <v>43</v>
      </c>
      <c r="O382" s="85"/>
      <c r="P382" s="214">
        <f>O382*H382</f>
        <v>0</v>
      </c>
      <c r="Q382" s="214">
        <v>0.00075000000000000002</v>
      </c>
      <c r="R382" s="214">
        <f>Q382*H382</f>
        <v>0.0023722499999999998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271</v>
      </c>
      <c r="AT382" s="216" t="s">
        <v>116</v>
      </c>
      <c r="AU382" s="216" t="s">
        <v>82</v>
      </c>
      <c r="AY382" s="18" t="s">
        <v>113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80</v>
      </c>
      <c r="BK382" s="217">
        <f>ROUND(I382*H382,2)</f>
        <v>0</v>
      </c>
      <c r="BL382" s="18" t="s">
        <v>271</v>
      </c>
      <c r="BM382" s="216" t="s">
        <v>502</v>
      </c>
    </row>
    <row r="383" s="2" customFormat="1">
      <c r="A383" s="39"/>
      <c r="B383" s="40"/>
      <c r="C383" s="41"/>
      <c r="D383" s="218" t="s">
        <v>123</v>
      </c>
      <c r="E383" s="41"/>
      <c r="F383" s="219" t="s">
        <v>503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123</v>
      </c>
      <c r="AU383" s="18" t="s">
        <v>82</v>
      </c>
    </row>
    <row r="384" s="2" customFormat="1">
      <c r="A384" s="39"/>
      <c r="B384" s="40"/>
      <c r="C384" s="41"/>
      <c r="D384" s="223" t="s">
        <v>124</v>
      </c>
      <c r="E384" s="41"/>
      <c r="F384" s="224" t="s">
        <v>504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124</v>
      </c>
      <c r="AU384" s="18" t="s">
        <v>82</v>
      </c>
    </row>
    <row r="385" s="13" customFormat="1">
      <c r="A385" s="13"/>
      <c r="B385" s="225"/>
      <c r="C385" s="226"/>
      <c r="D385" s="218" t="s">
        <v>126</v>
      </c>
      <c r="E385" s="227" t="s">
        <v>19</v>
      </c>
      <c r="F385" s="228" t="s">
        <v>191</v>
      </c>
      <c r="G385" s="226"/>
      <c r="H385" s="227" t="s">
        <v>19</v>
      </c>
      <c r="I385" s="229"/>
      <c r="J385" s="226"/>
      <c r="K385" s="226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126</v>
      </c>
      <c r="AU385" s="234" t="s">
        <v>82</v>
      </c>
      <c r="AV385" s="13" t="s">
        <v>80</v>
      </c>
      <c r="AW385" s="13" t="s">
        <v>33</v>
      </c>
      <c r="AX385" s="13" t="s">
        <v>72</v>
      </c>
      <c r="AY385" s="234" t="s">
        <v>113</v>
      </c>
    </row>
    <row r="386" s="14" customFormat="1">
      <c r="A386" s="14"/>
      <c r="B386" s="235"/>
      <c r="C386" s="236"/>
      <c r="D386" s="218" t="s">
        <v>126</v>
      </c>
      <c r="E386" s="237" t="s">
        <v>19</v>
      </c>
      <c r="F386" s="238" t="s">
        <v>505</v>
      </c>
      <c r="G386" s="236"/>
      <c r="H386" s="239">
        <v>3.1629999999999998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5" t="s">
        <v>126</v>
      </c>
      <c r="AU386" s="245" t="s">
        <v>82</v>
      </c>
      <c r="AV386" s="14" t="s">
        <v>82</v>
      </c>
      <c r="AW386" s="14" t="s">
        <v>33</v>
      </c>
      <c r="AX386" s="14" t="s">
        <v>72</v>
      </c>
      <c r="AY386" s="245" t="s">
        <v>113</v>
      </c>
    </row>
    <row r="387" s="15" customFormat="1">
      <c r="A387" s="15"/>
      <c r="B387" s="246"/>
      <c r="C387" s="247"/>
      <c r="D387" s="218" t="s">
        <v>126</v>
      </c>
      <c r="E387" s="248" t="s">
        <v>19</v>
      </c>
      <c r="F387" s="249" t="s">
        <v>128</v>
      </c>
      <c r="G387" s="247"/>
      <c r="H387" s="250">
        <v>3.1629999999999998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6" t="s">
        <v>126</v>
      </c>
      <c r="AU387" s="256" t="s">
        <v>82</v>
      </c>
      <c r="AV387" s="15" t="s">
        <v>129</v>
      </c>
      <c r="AW387" s="15" t="s">
        <v>33</v>
      </c>
      <c r="AX387" s="15" t="s">
        <v>80</v>
      </c>
      <c r="AY387" s="256" t="s">
        <v>113</v>
      </c>
    </row>
    <row r="388" s="2" customFormat="1" ht="16.5" customHeight="1">
      <c r="A388" s="39"/>
      <c r="B388" s="40"/>
      <c r="C388" s="205" t="s">
        <v>506</v>
      </c>
      <c r="D388" s="205" t="s">
        <v>116</v>
      </c>
      <c r="E388" s="206" t="s">
        <v>507</v>
      </c>
      <c r="F388" s="207" t="s">
        <v>508</v>
      </c>
      <c r="G388" s="208" t="s">
        <v>180</v>
      </c>
      <c r="H388" s="209">
        <v>13.199999999999999</v>
      </c>
      <c r="I388" s="210"/>
      <c r="J388" s="211">
        <f>ROUND(I388*H388,2)</f>
        <v>0</v>
      </c>
      <c r="K388" s="207" t="s">
        <v>172</v>
      </c>
      <c r="L388" s="45"/>
      <c r="M388" s="212" t="s">
        <v>19</v>
      </c>
      <c r="N388" s="213" t="s">
        <v>43</v>
      </c>
      <c r="O388" s="85"/>
      <c r="P388" s="214">
        <f>O388*H388</f>
        <v>0</v>
      </c>
      <c r="Q388" s="214">
        <v>0.00080000000000000004</v>
      </c>
      <c r="R388" s="214">
        <f>Q388*H388</f>
        <v>0.01056</v>
      </c>
      <c r="S388" s="214">
        <v>0</v>
      </c>
      <c r="T388" s="21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271</v>
      </c>
      <c r="AT388" s="216" t="s">
        <v>116</v>
      </c>
      <c r="AU388" s="216" t="s">
        <v>82</v>
      </c>
      <c r="AY388" s="18" t="s">
        <v>113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80</v>
      </c>
      <c r="BK388" s="217">
        <f>ROUND(I388*H388,2)</f>
        <v>0</v>
      </c>
      <c r="BL388" s="18" t="s">
        <v>271</v>
      </c>
      <c r="BM388" s="216" t="s">
        <v>509</v>
      </c>
    </row>
    <row r="389" s="2" customFormat="1">
      <c r="A389" s="39"/>
      <c r="B389" s="40"/>
      <c r="C389" s="41"/>
      <c r="D389" s="218" t="s">
        <v>123</v>
      </c>
      <c r="E389" s="41"/>
      <c r="F389" s="219" t="s">
        <v>510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123</v>
      </c>
      <c r="AU389" s="18" t="s">
        <v>82</v>
      </c>
    </row>
    <row r="390" s="2" customFormat="1">
      <c r="A390" s="39"/>
      <c r="B390" s="40"/>
      <c r="C390" s="41"/>
      <c r="D390" s="223" t="s">
        <v>124</v>
      </c>
      <c r="E390" s="41"/>
      <c r="F390" s="224" t="s">
        <v>511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124</v>
      </c>
      <c r="AU390" s="18" t="s">
        <v>82</v>
      </c>
    </row>
    <row r="391" s="13" customFormat="1">
      <c r="A391" s="13"/>
      <c r="B391" s="225"/>
      <c r="C391" s="226"/>
      <c r="D391" s="218" t="s">
        <v>126</v>
      </c>
      <c r="E391" s="227" t="s">
        <v>19</v>
      </c>
      <c r="F391" s="228" t="s">
        <v>191</v>
      </c>
      <c r="G391" s="226"/>
      <c r="H391" s="227" t="s">
        <v>19</v>
      </c>
      <c r="I391" s="229"/>
      <c r="J391" s="226"/>
      <c r="K391" s="226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126</v>
      </c>
      <c r="AU391" s="234" t="s">
        <v>82</v>
      </c>
      <c r="AV391" s="13" t="s">
        <v>80</v>
      </c>
      <c r="AW391" s="13" t="s">
        <v>33</v>
      </c>
      <c r="AX391" s="13" t="s">
        <v>72</v>
      </c>
      <c r="AY391" s="234" t="s">
        <v>113</v>
      </c>
    </row>
    <row r="392" s="14" customFormat="1">
      <c r="A392" s="14"/>
      <c r="B392" s="235"/>
      <c r="C392" s="236"/>
      <c r="D392" s="218" t="s">
        <v>126</v>
      </c>
      <c r="E392" s="237" t="s">
        <v>19</v>
      </c>
      <c r="F392" s="238" t="s">
        <v>512</v>
      </c>
      <c r="G392" s="236"/>
      <c r="H392" s="239">
        <v>13.199999999999999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126</v>
      </c>
      <c r="AU392" s="245" t="s">
        <v>82</v>
      </c>
      <c r="AV392" s="14" t="s">
        <v>82</v>
      </c>
      <c r="AW392" s="14" t="s">
        <v>33</v>
      </c>
      <c r="AX392" s="14" t="s">
        <v>72</v>
      </c>
      <c r="AY392" s="245" t="s">
        <v>113</v>
      </c>
    </row>
    <row r="393" s="15" customFormat="1">
      <c r="A393" s="15"/>
      <c r="B393" s="246"/>
      <c r="C393" s="247"/>
      <c r="D393" s="218" t="s">
        <v>126</v>
      </c>
      <c r="E393" s="248" t="s">
        <v>19</v>
      </c>
      <c r="F393" s="249" t="s">
        <v>128</v>
      </c>
      <c r="G393" s="247"/>
      <c r="H393" s="250">
        <v>13.199999999999999</v>
      </c>
      <c r="I393" s="251"/>
      <c r="J393" s="247"/>
      <c r="K393" s="247"/>
      <c r="L393" s="252"/>
      <c r="M393" s="253"/>
      <c r="N393" s="254"/>
      <c r="O393" s="254"/>
      <c r="P393" s="254"/>
      <c r="Q393" s="254"/>
      <c r="R393" s="254"/>
      <c r="S393" s="254"/>
      <c r="T393" s="25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6" t="s">
        <v>126</v>
      </c>
      <c r="AU393" s="256" t="s">
        <v>82</v>
      </c>
      <c r="AV393" s="15" t="s">
        <v>129</v>
      </c>
      <c r="AW393" s="15" t="s">
        <v>33</v>
      </c>
      <c r="AX393" s="15" t="s">
        <v>80</v>
      </c>
      <c r="AY393" s="256" t="s">
        <v>113</v>
      </c>
    </row>
    <row r="394" s="2" customFormat="1" ht="16.5" customHeight="1">
      <c r="A394" s="39"/>
      <c r="B394" s="40"/>
      <c r="C394" s="205" t="s">
        <v>513</v>
      </c>
      <c r="D394" s="205" t="s">
        <v>116</v>
      </c>
      <c r="E394" s="206" t="s">
        <v>514</v>
      </c>
      <c r="F394" s="207" t="s">
        <v>515</v>
      </c>
      <c r="G394" s="208" t="s">
        <v>434</v>
      </c>
      <c r="H394" s="209">
        <v>0.012999999999999999</v>
      </c>
      <c r="I394" s="210"/>
      <c r="J394" s="211">
        <f>ROUND(I394*H394,2)</f>
        <v>0</v>
      </c>
      <c r="K394" s="207" t="s">
        <v>172</v>
      </c>
      <c r="L394" s="45"/>
      <c r="M394" s="212" t="s">
        <v>19</v>
      </c>
      <c r="N394" s="213" t="s">
        <v>43</v>
      </c>
      <c r="O394" s="85"/>
      <c r="P394" s="214">
        <f>O394*H394</f>
        <v>0</v>
      </c>
      <c r="Q394" s="214">
        <v>0</v>
      </c>
      <c r="R394" s="214">
        <f>Q394*H394</f>
        <v>0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271</v>
      </c>
      <c r="AT394" s="216" t="s">
        <v>116</v>
      </c>
      <c r="AU394" s="216" t="s">
        <v>82</v>
      </c>
      <c r="AY394" s="18" t="s">
        <v>113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80</v>
      </c>
      <c r="BK394" s="217">
        <f>ROUND(I394*H394,2)</f>
        <v>0</v>
      </c>
      <c r="BL394" s="18" t="s">
        <v>271</v>
      </c>
      <c r="BM394" s="216" t="s">
        <v>516</v>
      </c>
    </row>
    <row r="395" s="2" customFormat="1">
      <c r="A395" s="39"/>
      <c r="B395" s="40"/>
      <c r="C395" s="41"/>
      <c r="D395" s="218" t="s">
        <v>123</v>
      </c>
      <c r="E395" s="41"/>
      <c r="F395" s="219" t="s">
        <v>517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123</v>
      </c>
      <c r="AU395" s="18" t="s">
        <v>82</v>
      </c>
    </row>
    <row r="396" s="2" customFormat="1">
      <c r="A396" s="39"/>
      <c r="B396" s="40"/>
      <c r="C396" s="41"/>
      <c r="D396" s="223" t="s">
        <v>124</v>
      </c>
      <c r="E396" s="41"/>
      <c r="F396" s="224" t="s">
        <v>518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124</v>
      </c>
      <c r="AU396" s="18" t="s">
        <v>82</v>
      </c>
    </row>
    <row r="397" s="12" customFormat="1" ht="22.8" customHeight="1">
      <c r="A397" s="12"/>
      <c r="B397" s="189"/>
      <c r="C397" s="190"/>
      <c r="D397" s="191" t="s">
        <v>71</v>
      </c>
      <c r="E397" s="203" t="s">
        <v>519</v>
      </c>
      <c r="F397" s="203" t="s">
        <v>520</v>
      </c>
      <c r="G397" s="190"/>
      <c r="H397" s="190"/>
      <c r="I397" s="193"/>
      <c r="J397" s="204">
        <f>BK397</f>
        <v>0</v>
      </c>
      <c r="K397" s="190"/>
      <c r="L397" s="195"/>
      <c r="M397" s="196"/>
      <c r="N397" s="197"/>
      <c r="O397" s="197"/>
      <c r="P397" s="198">
        <f>SUM(P398:P434)</f>
        <v>0</v>
      </c>
      <c r="Q397" s="197"/>
      <c r="R397" s="198">
        <f>SUM(R398:R434)</f>
        <v>0.15412915999999999</v>
      </c>
      <c r="S397" s="197"/>
      <c r="T397" s="199">
        <f>SUM(T398:T434)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0" t="s">
        <v>82</v>
      </c>
      <c r="AT397" s="201" t="s">
        <v>71</v>
      </c>
      <c r="AU397" s="201" t="s">
        <v>80</v>
      </c>
      <c r="AY397" s="200" t="s">
        <v>113</v>
      </c>
      <c r="BK397" s="202">
        <f>SUM(BK398:BK434)</f>
        <v>0</v>
      </c>
    </row>
    <row r="398" s="2" customFormat="1" ht="16.5" customHeight="1">
      <c r="A398" s="39"/>
      <c r="B398" s="40"/>
      <c r="C398" s="205" t="s">
        <v>521</v>
      </c>
      <c r="D398" s="205" t="s">
        <v>116</v>
      </c>
      <c r="E398" s="206" t="s">
        <v>522</v>
      </c>
      <c r="F398" s="207" t="s">
        <v>523</v>
      </c>
      <c r="G398" s="208" t="s">
        <v>171</v>
      </c>
      <c r="H398" s="209">
        <v>21.300000000000001</v>
      </c>
      <c r="I398" s="210"/>
      <c r="J398" s="211">
        <f>ROUND(I398*H398,2)</f>
        <v>0</v>
      </c>
      <c r="K398" s="207" t="s">
        <v>172</v>
      </c>
      <c r="L398" s="45"/>
      <c r="M398" s="212" t="s">
        <v>19</v>
      </c>
      <c r="N398" s="213" t="s">
        <v>43</v>
      </c>
      <c r="O398" s="85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271</v>
      </c>
      <c r="AT398" s="216" t="s">
        <v>116</v>
      </c>
      <c r="AU398" s="216" t="s">
        <v>82</v>
      </c>
      <c r="AY398" s="18" t="s">
        <v>113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80</v>
      </c>
      <c r="BK398" s="217">
        <f>ROUND(I398*H398,2)</f>
        <v>0</v>
      </c>
      <c r="BL398" s="18" t="s">
        <v>271</v>
      </c>
      <c r="BM398" s="216" t="s">
        <v>524</v>
      </c>
    </row>
    <row r="399" s="2" customFormat="1">
      <c r="A399" s="39"/>
      <c r="B399" s="40"/>
      <c r="C399" s="41"/>
      <c r="D399" s="218" t="s">
        <v>123</v>
      </c>
      <c r="E399" s="41"/>
      <c r="F399" s="219" t="s">
        <v>525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123</v>
      </c>
      <c r="AU399" s="18" t="s">
        <v>82</v>
      </c>
    </row>
    <row r="400" s="2" customFormat="1">
      <c r="A400" s="39"/>
      <c r="B400" s="40"/>
      <c r="C400" s="41"/>
      <c r="D400" s="223" t="s">
        <v>124</v>
      </c>
      <c r="E400" s="41"/>
      <c r="F400" s="224" t="s">
        <v>526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124</v>
      </c>
      <c r="AU400" s="18" t="s">
        <v>82</v>
      </c>
    </row>
    <row r="401" s="13" customFormat="1">
      <c r="A401" s="13"/>
      <c r="B401" s="225"/>
      <c r="C401" s="226"/>
      <c r="D401" s="218" t="s">
        <v>126</v>
      </c>
      <c r="E401" s="227" t="s">
        <v>19</v>
      </c>
      <c r="F401" s="228" t="s">
        <v>191</v>
      </c>
      <c r="G401" s="226"/>
      <c r="H401" s="227" t="s">
        <v>19</v>
      </c>
      <c r="I401" s="229"/>
      <c r="J401" s="226"/>
      <c r="K401" s="226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126</v>
      </c>
      <c r="AU401" s="234" t="s">
        <v>82</v>
      </c>
      <c r="AV401" s="13" t="s">
        <v>80</v>
      </c>
      <c r="AW401" s="13" t="s">
        <v>33</v>
      </c>
      <c r="AX401" s="13" t="s">
        <v>72</v>
      </c>
      <c r="AY401" s="234" t="s">
        <v>113</v>
      </c>
    </row>
    <row r="402" s="13" customFormat="1">
      <c r="A402" s="13"/>
      <c r="B402" s="225"/>
      <c r="C402" s="226"/>
      <c r="D402" s="218" t="s">
        <v>126</v>
      </c>
      <c r="E402" s="227" t="s">
        <v>19</v>
      </c>
      <c r="F402" s="228" t="s">
        <v>527</v>
      </c>
      <c r="G402" s="226"/>
      <c r="H402" s="227" t="s">
        <v>19</v>
      </c>
      <c r="I402" s="229"/>
      <c r="J402" s="226"/>
      <c r="K402" s="226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126</v>
      </c>
      <c r="AU402" s="234" t="s">
        <v>82</v>
      </c>
      <c r="AV402" s="13" t="s">
        <v>80</v>
      </c>
      <c r="AW402" s="13" t="s">
        <v>33</v>
      </c>
      <c r="AX402" s="13" t="s">
        <v>72</v>
      </c>
      <c r="AY402" s="234" t="s">
        <v>113</v>
      </c>
    </row>
    <row r="403" s="14" customFormat="1">
      <c r="A403" s="14"/>
      <c r="B403" s="235"/>
      <c r="C403" s="236"/>
      <c r="D403" s="218" t="s">
        <v>126</v>
      </c>
      <c r="E403" s="237" t="s">
        <v>19</v>
      </c>
      <c r="F403" s="238" t="s">
        <v>528</v>
      </c>
      <c r="G403" s="236"/>
      <c r="H403" s="239">
        <v>21.300000000000001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126</v>
      </c>
      <c r="AU403" s="245" t="s">
        <v>82</v>
      </c>
      <c r="AV403" s="14" t="s">
        <v>82</v>
      </c>
      <c r="AW403" s="14" t="s">
        <v>33</v>
      </c>
      <c r="AX403" s="14" t="s">
        <v>72</v>
      </c>
      <c r="AY403" s="245" t="s">
        <v>113</v>
      </c>
    </row>
    <row r="404" s="15" customFormat="1">
      <c r="A404" s="15"/>
      <c r="B404" s="246"/>
      <c r="C404" s="247"/>
      <c r="D404" s="218" t="s">
        <v>126</v>
      </c>
      <c r="E404" s="248" t="s">
        <v>19</v>
      </c>
      <c r="F404" s="249" t="s">
        <v>128</v>
      </c>
      <c r="G404" s="247"/>
      <c r="H404" s="250">
        <v>21.300000000000001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6" t="s">
        <v>126</v>
      </c>
      <c r="AU404" s="256" t="s">
        <v>82</v>
      </c>
      <c r="AV404" s="15" t="s">
        <v>129</v>
      </c>
      <c r="AW404" s="15" t="s">
        <v>33</v>
      </c>
      <c r="AX404" s="15" t="s">
        <v>80</v>
      </c>
      <c r="AY404" s="256" t="s">
        <v>113</v>
      </c>
    </row>
    <row r="405" s="2" customFormat="1" ht="16.5" customHeight="1">
      <c r="A405" s="39"/>
      <c r="B405" s="40"/>
      <c r="C405" s="261" t="s">
        <v>529</v>
      </c>
      <c r="D405" s="261" t="s">
        <v>199</v>
      </c>
      <c r="E405" s="262" t="s">
        <v>530</v>
      </c>
      <c r="F405" s="263" t="s">
        <v>531</v>
      </c>
      <c r="G405" s="264" t="s">
        <v>310</v>
      </c>
      <c r="H405" s="265">
        <v>0.047</v>
      </c>
      <c r="I405" s="266"/>
      <c r="J405" s="267">
        <f>ROUND(I405*H405,2)</f>
        <v>0</v>
      </c>
      <c r="K405" s="263" t="s">
        <v>172</v>
      </c>
      <c r="L405" s="268"/>
      <c r="M405" s="269" t="s">
        <v>19</v>
      </c>
      <c r="N405" s="270" t="s">
        <v>43</v>
      </c>
      <c r="O405" s="85"/>
      <c r="P405" s="214">
        <f>O405*H405</f>
        <v>0</v>
      </c>
      <c r="Q405" s="214">
        <v>0.55000000000000004</v>
      </c>
      <c r="R405" s="214">
        <f>Q405*H405</f>
        <v>0.025850000000000001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378</v>
      </c>
      <c r="AT405" s="216" t="s">
        <v>199</v>
      </c>
      <c r="AU405" s="216" t="s">
        <v>82</v>
      </c>
      <c r="AY405" s="18" t="s">
        <v>113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80</v>
      </c>
      <c r="BK405" s="217">
        <f>ROUND(I405*H405,2)</f>
        <v>0</v>
      </c>
      <c r="BL405" s="18" t="s">
        <v>271</v>
      </c>
      <c r="BM405" s="216" t="s">
        <v>532</v>
      </c>
    </row>
    <row r="406" s="2" customFormat="1">
      <c r="A406" s="39"/>
      <c r="B406" s="40"/>
      <c r="C406" s="41"/>
      <c r="D406" s="218" t="s">
        <v>123</v>
      </c>
      <c r="E406" s="41"/>
      <c r="F406" s="219" t="s">
        <v>531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123</v>
      </c>
      <c r="AU406" s="18" t="s">
        <v>82</v>
      </c>
    </row>
    <row r="407" s="14" customFormat="1">
      <c r="A407" s="14"/>
      <c r="B407" s="235"/>
      <c r="C407" s="236"/>
      <c r="D407" s="218" t="s">
        <v>126</v>
      </c>
      <c r="E407" s="237" t="s">
        <v>19</v>
      </c>
      <c r="F407" s="238" t="s">
        <v>533</v>
      </c>
      <c r="G407" s="236"/>
      <c r="H407" s="239">
        <v>0.029999999999999999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126</v>
      </c>
      <c r="AU407" s="245" t="s">
        <v>82</v>
      </c>
      <c r="AV407" s="14" t="s">
        <v>82</v>
      </c>
      <c r="AW407" s="14" t="s">
        <v>33</v>
      </c>
      <c r="AX407" s="14" t="s">
        <v>72</v>
      </c>
      <c r="AY407" s="245" t="s">
        <v>113</v>
      </c>
    </row>
    <row r="408" s="14" customFormat="1">
      <c r="A408" s="14"/>
      <c r="B408" s="235"/>
      <c r="C408" s="236"/>
      <c r="D408" s="218" t="s">
        <v>126</v>
      </c>
      <c r="E408" s="237" t="s">
        <v>19</v>
      </c>
      <c r="F408" s="238" t="s">
        <v>534</v>
      </c>
      <c r="G408" s="236"/>
      <c r="H408" s="239">
        <v>0.017000000000000001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126</v>
      </c>
      <c r="AU408" s="245" t="s">
        <v>82</v>
      </c>
      <c r="AV408" s="14" t="s">
        <v>82</v>
      </c>
      <c r="AW408" s="14" t="s">
        <v>33</v>
      </c>
      <c r="AX408" s="14" t="s">
        <v>72</v>
      </c>
      <c r="AY408" s="245" t="s">
        <v>113</v>
      </c>
    </row>
    <row r="409" s="15" customFormat="1">
      <c r="A409" s="15"/>
      <c r="B409" s="246"/>
      <c r="C409" s="247"/>
      <c r="D409" s="218" t="s">
        <v>126</v>
      </c>
      <c r="E409" s="248" t="s">
        <v>19</v>
      </c>
      <c r="F409" s="249" t="s">
        <v>128</v>
      </c>
      <c r="G409" s="247"/>
      <c r="H409" s="250">
        <v>0.047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6" t="s">
        <v>126</v>
      </c>
      <c r="AU409" s="256" t="s">
        <v>82</v>
      </c>
      <c r="AV409" s="15" t="s">
        <v>129</v>
      </c>
      <c r="AW409" s="15" t="s">
        <v>33</v>
      </c>
      <c r="AX409" s="15" t="s">
        <v>80</v>
      </c>
      <c r="AY409" s="256" t="s">
        <v>113</v>
      </c>
    </row>
    <row r="410" s="2" customFormat="1" ht="16.5" customHeight="1">
      <c r="A410" s="39"/>
      <c r="B410" s="40"/>
      <c r="C410" s="205" t="s">
        <v>535</v>
      </c>
      <c r="D410" s="205" t="s">
        <v>116</v>
      </c>
      <c r="E410" s="206" t="s">
        <v>536</v>
      </c>
      <c r="F410" s="207" t="s">
        <v>537</v>
      </c>
      <c r="G410" s="208" t="s">
        <v>180</v>
      </c>
      <c r="H410" s="209">
        <v>4.5099999999999998</v>
      </c>
      <c r="I410" s="210"/>
      <c r="J410" s="211">
        <f>ROUND(I410*H410,2)</f>
        <v>0</v>
      </c>
      <c r="K410" s="207" t="s">
        <v>172</v>
      </c>
      <c r="L410" s="45"/>
      <c r="M410" s="212" t="s">
        <v>19</v>
      </c>
      <c r="N410" s="213" t="s">
        <v>43</v>
      </c>
      <c r="O410" s="85"/>
      <c r="P410" s="214">
        <f>O410*H410</f>
        <v>0</v>
      </c>
      <c r="Q410" s="214">
        <v>0.027779999999999999</v>
      </c>
      <c r="R410" s="214">
        <f>Q410*H410</f>
        <v>0.12528779999999998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271</v>
      </c>
      <c r="AT410" s="216" t="s">
        <v>116</v>
      </c>
      <c r="AU410" s="216" t="s">
        <v>82</v>
      </c>
      <c r="AY410" s="18" t="s">
        <v>113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80</v>
      </c>
      <c r="BK410" s="217">
        <f>ROUND(I410*H410,2)</f>
        <v>0</v>
      </c>
      <c r="BL410" s="18" t="s">
        <v>271</v>
      </c>
      <c r="BM410" s="216" t="s">
        <v>538</v>
      </c>
    </row>
    <row r="411" s="2" customFormat="1">
      <c r="A411" s="39"/>
      <c r="B411" s="40"/>
      <c r="C411" s="41"/>
      <c r="D411" s="218" t="s">
        <v>123</v>
      </c>
      <c r="E411" s="41"/>
      <c r="F411" s="219" t="s">
        <v>539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123</v>
      </c>
      <c r="AU411" s="18" t="s">
        <v>82</v>
      </c>
    </row>
    <row r="412" s="2" customFormat="1">
      <c r="A412" s="39"/>
      <c r="B412" s="40"/>
      <c r="C412" s="41"/>
      <c r="D412" s="223" t="s">
        <v>124</v>
      </c>
      <c r="E412" s="41"/>
      <c r="F412" s="224" t="s">
        <v>540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124</v>
      </c>
      <c r="AU412" s="18" t="s">
        <v>82</v>
      </c>
    </row>
    <row r="413" s="13" customFormat="1">
      <c r="A413" s="13"/>
      <c r="B413" s="225"/>
      <c r="C413" s="226"/>
      <c r="D413" s="218" t="s">
        <v>126</v>
      </c>
      <c r="E413" s="227" t="s">
        <v>19</v>
      </c>
      <c r="F413" s="228" t="s">
        <v>191</v>
      </c>
      <c r="G413" s="226"/>
      <c r="H413" s="227" t="s">
        <v>19</v>
      </c>
      <c r="I413" s="229"/>
      <c r="J413" s="226"/>
      <c r="K413" s="226"/>
      <c r="L413" s="230"/>
      <c r="M413" s="231"/>
      <c r="N413" s="232"/>
      <c r="O413" s="232"/>
      <c r="P413" s="232"/>
      <c r="Q413" s="232"/>
      <c r="R413" s="232"/>
      <c r="S413" s="232"/>
      <c r="T413" s="23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4" t="s">
        <v>126</v>
      </c>
      <c r="AU413" s="234" t="s">
        <v>82</v>
      </c>
      <c r="AV413" s="13" t="s">
        <v>80</v>
      </c>
      <c r="AW413" s="13" t="s">
        <v>33</v>
      </c>
      <c r="AX413" s="13" t="s">
        <v>72</v>
      </c>
      <c r="AY413" s="234" t="s">
        <v>113</v>
      </c>
    </row>
    <row r="414" s="13" customFormat="1">
      <c r="A414" s="13"/>
      <c r="B414" s="225"/>
      <c r="C414" s="226"/>
      <c r="D414" s="218" t="s">
        <v>126</v>
      </c>
      <c r="E414" s="227" t="s">
        <v>19</v>
      </c>
      <c r="F414" s="228" t="s">
        <v>527</v>
      </c>
      <c r="G414" s="226"/>
      <c r="H414" s="227" t="s">
        <v>19</v>
      </c>
      <c r="I414" s="229"/>
      <c r="J414" s="226"/>
      <c r="K414" s="226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126</v>
      </c>
      <c r="AU414" s="234" t="s">
        <v>82</v>
      </c>
      <c r="AV414" s="13" t="s">
        <v>80</v>
      </c>
      <c r="AW414" s="13" t="s">
        <v>33</v>
      </c>
      <c r="AX414" s="13" t="s">
        <v>72</v>
      </c>
      <c r="AY414" s="234" t="s">
        <v>113</v>
      </c>
    </row>
    <row r="415" s="14" customFormat="1">
      <c r="A415" s="14"/>
      <c r="B415" s="235"/>
      <c r="C415" s="236"/>
      <c r="D415" s="218" t="s">
        <v>126</v>
      </c>
      <c r="E415" s="237" t="s">
        <v>19</v>
      </c>
      <c r="F415" s="238" t="s">
        <v>541</v>
      </c>
      <c r="G415" s="236"/>
      <c r="H415" s="239">
        <v>4.5099999999999998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126</v>
      </c>
      <c r="AU415" s="245" t="s">
        <v>82</v>
      </c>
      <c r="AV415" s="14" t="s">
        <v>82</v>
      </c>
      <c r="AW415" s="14" t="s">
        <v>33</v>
      </c>
      <c r="AX415" s="14" t="s">
        <v>72</v>
      </c>
      <c r="AY415" s="245" t="s">
        <v>113</v>
      </c>
    </row>
    <row r="416" s="15" customFormat="1">
      <c r="A416" s="15"/>
      <c r="B416" s="246"/>
      <c r="C416" s="247"/>
      <c r="D416" s="218" t="s">
        <v>126</v>
      </c>
      <c r="E416" s="248" t="s">
        <v>19</v>
      </c>
      <c r="F416" s="249" t="s">
        <v>128</v>
      </c>
      <c r="G416" s="247"/>
      <c r="H416" s="250">
        <v>4.5099999999999998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6" t="s">
        <v>126</v>
      </c>
      <c r="AU416" s="256" t="s">
        <v>82</v>
      </c>
      <c r="AV416" s="15" t="s">
        <v>129</v>
      </c>
      <c r="AW416" s="15" t="s">
        <v>33</v>
      </c>
      <c r="AX416" s="15" t="s">
        <v>80</v>
      </c>
      <c r="AY416" s="256" t="s">
        <v>113</v>
      </c>
    </row>
    <row r="417" s="2" customFormat="1" ht="16.5" customHeight="1">
      <c r="A417" s="39"/>
      <c r="B417" s="40"/>
      <c r="C417" s="205" t="s">
        <v>542</v>
      </c>
      <c r="D417" s="205" t="s">
        <v>116</v>
      </c>
      <c r="E417" s="206" t="s">
        <v>543</v>
      </c>
      <c r="F417" s="207" t="s">
        <v>544</v>
      </c>
      <c r="G417" s="208" t="s">
        <v>310</v>
      </c>
      <c r="H417" s="209">
        <v>0.128</v>
      </c>
      <c r="I417" s="210"/>
      <c r="J417" s="211">
        <f>ROUND(I417*H417,2)</f>
        <v>0</v>
      </c>
      <c r="K417" s="207" t="s">
        <v>172</v>
      </c>
      <c r="L417" s="45"/>
      <c r="M417" s="212" t="s">
        <v>19</v>
      </c>
      <c r="N417" s="213" t="s">
        <v>43</v>
      </c>
      <c r="O417" s="85"/>
      <c r="P417" s="214">
        <f>O417*H417</f>
        <v>0</v>
      </c>
      <c r="Q417" s="214">
        <v>0.023369999999999998</v>
      </c>
      <c r="R417" s="214">
        <f>Q417*H417</f>
        <v>0.0029913599999999998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271</v>
      </c>
      <c r="AT417" s="216" t="s">
        <v>116</v>
      </c>
      <c r="AU417" s="216" t="s">
        <v>82</v>
      </c>
      <c r="AY417" s="18" t="s">
        <v>113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80</v>
      </c>
      <c r="BK417" s="217">
        <f>ROUND(I417*H417,2)</f>
        <v>0</v>
      </c>
      <c r="BL417" s="18" t="s">
        <v>271</v>
      </c>
      <c r="BM417" s="216" t="s">
        <v>545</v>
      </c>
    </row>
    <row r="418" s="2" customFormat="1">
      <c r="A418" s="39"/>
      <c r="B418" s="40"/>
      <c r="C418" s="41"/>
      <c r="D418" s="218" t="s">
        <v>123</v>
      </c>
      <c r="E418" s="41"/>
      <c r="F418" s="219" t="s">
        <v>546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123</v>
      </c>
      <c r="AU418" s="18" t="s">
        <v>82</v>
      </c>
    </row>
    <row r="419" s="2" customFormat="1">
      <c r="A419" s="39"/>
      <c r="B419" s="40"/>
      <c r="C419" s="41"/>
      <c r="D419" s="223" t="s">
        <v>124</v>
      </c>
      <c r="E419" s="41"/>
      <c r="F419" s="224" t="s">
        <v>547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124</v>
      </c>
      <c r="AU419" s="18" t="s">
        <v>82</v>
      </c>
    </row>
    <row r="420" s="14" customFormat="1">
      <c r="A420" s="14"/>
      <c r="B420" s="235"/>
      <c r="C420" s="236"/>
      <c r="D420" s="218" t="s">
        <v>126</v>
      </c>
      <c r="E420" s="237" t="s">
        <v>19</v>
      </c>
      <c r="F420" s="238" t="s">
        <v>548</v>
      </c>
      <c r="G420" s="236"/>
      <c r="H420" s="239">
        <v>0.128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126</v>
      </c>
      <c r="AU420" s="245" t="s">
        <v>82</v>
      </c>
      <c r="AV420" s="14" t="s">
        <v>82</v>
      </c>
      <c r="AW420" s="14" t="s">
        <v>33</v>
      </c>
      <c r="AX420" s="14" t="s">
        <v>72</v>
      </c>
      <c r="AY420" s="245" t="s">
        <v>113</v>
      </c>
    </row>
    <row r="421" s="15" customFormat="1">
      <c r="A421" s="15"/>
      <c r="B421" s="246"/>
      <c r="C421" s="247"/>
      <c r="D421" s="218" t="s">
        <v>126</v>
      </c>
      <c r="E421" s="248" t="s">
        <v>19</v>
      </c>
      <c r="F421" s="249" t="s">
        <v>128</v>
      </c>
      <c r="G421" s="247"/>
      <c r="H421" s="250">
        <v>0.128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6" t="s">
        <v>126</v>
      </c>
      <c r="AU421" s="256" t="s">
        <v>82</v>
      </c>
      <c r="AV421" s="15" t="s">
        <v>129</v>
      </c>
      <c r="AW421" s="15" t="s">
        <v>33</v>
      </c>
      <c r="AX421" s="15" t="s">
        <v>80</v>
      </c>
      <c r="AY421" s="256" t="s">
        <v>113</v>
      </c>
    </row>
    <row r="422" s="2" customFormat="1" ht="16.5" customHeight="1">
      <c r="A422" s="39"/>
      <c r="B422" s="40"/>
      <c r="C422" s="205" t="s">
        <v>549</v>
      </c>
      <c r="D422" s="205" t="s">
        <v>116</v>
      </c>
      <c r="E422" s="206" t="s">
        <v>550</v>
      </c>
      <c r="F422" s="207" t="s">
        <v>551</v>
      </c>
      <c r="G422" s="208" t="s">
        <v>232</v>
      </c>
      <c r="H422" s="209">
        <v>44</v>
      </c>
      <c r="I422" s="210"/>
      <c r="J422" s="211">
        <f>ROUND(I422*H422,2)</f>
        <v>0</v>
      </c>
      <c r="K422" s="207" t="s">
        <v>19</v>
      </c>
      <c r="L422" s="45"/>
      <c r="M422" s="212" t="s">
        <v>19</v>
      </c>
      <c r="N422" s="213" t="s">
        <v>43</v>
      </c>
      <c r="O422" s="85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271</v>
      </c>
      <c r="AT422" s="216" t="s">
        <v>116</v>
      </c>
      <c r="AU422" s="216" t="s">
        <v>82</v>
      </c>
      <c r="AY422" s="18" t="s">
        <v>113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80</v>
      </c>
      <c r="BK422" s="217">
        <f>ROUND(I422*H422,2)</f>
        <v>0</v>
      </c>
      <c r="BL422" s="18" t="s">
        <v>271</v>
      </c>
      <c r="BM422" s="216" t="s">
        <v>552</v>
      </c>
    </row>
    <row r="423" s="2" customFormat="1">
      <c r="A423" s="39"/>
      <c r="B423" s="40"/>
      <c r="C423" s="41"/>
      <c r="D423" s="218" t="s">
        <v>123</v>
      </c>
      <c r="E423" s="41"/>
      <c r="F423" s="219" t="s">
        <v>551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123</v>
      </c>
      <c r="AU423" s="18" t="s">
        <v>82</v>
      </c>
    </row>
    <row r="424" s="13" customFormat="1">
      <c r="A424" s="13"/>
      <c r="B424" s="225"/>
      <c r="C424" s="226"/>
      <c r="D424" s="218" t="s">
        <v>126</v>
      </c>
      <c r="E424" s="227" t="s">
        <v>19</v>
      </c>
      <c r="F424" s="228" t="s">
        <v>191</v>
      </c>
      <c r="G424" s="226"/>
      <c r="H424" s="227" t="s">
        <v>19</v>
      </c>
      <c r="I424" s="229"/>
      <c r="J424" s="226"/>
      <c r="K424" s="226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126</v>
      </c>
      <c r="AU424" s="234" t="s">
        <v>82</v>
      </c>
      <c r="AV424" s="13" t="s">
        <v>80</v>
      </c>
      <c r="AW424" s="13" t="s">
        <v>33</v>
      </c>
      <c r="AX424" s="13" t="s">
        <v>72</v>
      </c>
      <c r="AY424" s="234" t="s">
        <v>113</v>
      </c>
    </row>
    <row r="425" s="14" customFormat="1">
      <c r="A425" s="14"/>
      <c r="B425" s="235"/>
      <c r="C425" s="236"/>
      <c r="D425" s="218" t="s">
        <v>126</v>
      </c>
      <c r="E425" s="237" t="s">
        <v>19</v>
      </c>
      <c r="F425" s="238" t="s">
        <v>553</v>
      </c>
      <c r="G425" s="236"/>
      <c r="H425" s="239">
        <v>44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5" t="s">
        <v>126</v>
      </c>
      <c r="AU425" s="245" t="s">
        <v>82</v>
      </c>
      <c r="AV425" s="14" t="s">
        <v>82</v>
      </c>
      <c r="AW425" s="14" t="s">
        <v>33</v>
      </c>
      <c r="AX425" s="14" t="s">
        <v>72</v>
      </c>
      <c r="AY425" s="245" t="s">
        <v>113</v>
      </c>
    </row>
    <row r="426" s="15" customFormat="1">
      <c r="A426" s="15"/>
      <c r="B426" s="246"/>
      <c r="C426" s="247"/>
      <c r="D426" s="218" t="s">
        <v>126</v>
      </c>
      <c r="E426" s="248" t="s">
        <v>19</v>
      </c>
      <c r="F426" s="249" t="s">
        <v>128</v>
      </c>
      <c r="G426" s="247"/>
      <c r="H426" s="250">
        <v>44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6" t="s">
        <v>126</v>
      </c>
      <c r="AU426" s="256" t="s">
        <v>82</v>
      </c>
      <c r="AV426" s="15" t="s">
        <v>129</v>
      </c>
      <c r="AW426" s="15" t="s">
        <v>33</v>
      </c>
      <c r="AX426" s="15" t="s">
        <v>80</v>
      </c>
      <c r="AY426" s="256" t="s">
        <v>113</v>
      </c>
    </row>
    <row r="427" s="2" customFormat="1" ht="16.5" customHeight="1">
      <c r="A427" s="39"/>
      <c r="B427" s="40"/>
      <c r="C427" s="205" t="s">
        <v>554</v>
      </c>
      <c r="D427" s="205" t="s">
        <v>116</v>
      </c>
      <c r="E427" s="206" t="s">
        <v>555</v>
      </c>
      <c r="F427" s="207" t="s">
        <v>556</v>
      </c>
      <c r="G427" s="208" t="s">
        <v>232</v>
      </c>
      <c r="H427" s="209">
        <v>44</v>
      </c>
      <c r="I427" s="210"/>
      <c r="J427" s="211">
        <f>ROUND(I427*H427,2)</f>
        <v>0</v>
      </c>
      <c r="K427" s="207" t="s">
        <v>19</v>
      </c>
      <c r="L427" s="45"/>
      <c r="M427" s="212" t="s">
        <v>19</v>
      </c>
      <c r="N427" s="213" t="s">
        <v>43</v>
      </c>
      <c r="O427" s="85"/>
      <c r="P427" s="214">
        <f>O427*H427</f>
        <v>0</v>
      </c>
      <c r="Q427" s="214">
        <v>0</v>
      </c>
      <c r="R427" s="214">
        <f>Q427*H427</f>
        <v>0</v>
      </c>
      <c r="S427" s="214">
        <v>0</v>
      </c>
      <c r="T427" s="215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6" t="s">
        <v>271</v>
      </c>
      <c r="AT427" s="216" t="s">
        <v>116</v>
      </c>
      <c r="AU427" s="216" t="s">
        <v>82</v>
      </c>
      <c r="AY427" s="18" t="s">
        <v>113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8" t="s">
        <v>80</v>
      </c>
      <c r="BK427" s="217">
        <f>ROUND(I427*H427,2)</f>
        <v>0</v>
      </c>
      <c r="BL427" s="18" t="s">
        <v>271</v>
      </c>
      <c r="BM427" s="216" t="s">
        <v>557</v>
      </c>
    </row>
    <row r="428" s="2" customFormat="1">
      <c r="A428" s="39"/>
      <c r="B428" s="40"/>
      <c r="C428" s="41"/>
      <c r="D428" s="218" t="s">
        <v>123</v>
      </c>
      <c r="E428" s="41"/>
      <c r="F428" s="219" t="s">
        <v>558</v>
      </c>
      <c r="G428" s="41"/>
      <c r="H428" s="41"/>
      <c r="I428" s="220"/>
      <c r="J428" s="41"/>
      <c r="K428" s="41"/>
      <c r="L428" s="45"/>
      <c r="M428" s="221"/>
      <c r="N428" s="222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123</v>
      </c>
      <c r="AU428" s="18" t="s">
        <v>82</v>
      </c>
    </row>
    <row r="429" s="13" customFormat="1">
      <c r="A429" s="13"/>
      <c r="B429" s="225"/>
      <c r="C429" s="226"/>
      <c r="D429" s="218" t="s">
        <v>126</v>
      </c>
      <c r="E429" s="227" t="s">
        <v>19</v>
      </c>
      <c r="F429" s="228" t="s">
        <v>191</v>
      </c>
      <c r="G429" s="226"/>
      <c r="H429" s="227" t="s">
        <v>19</v>
      </c>
      <c r="I429" s="229"/>
      <c r="J429" s="226"/>
      <c r="K429" s="226"/>
      <c r="L429" s="230"/>
      <c r="M429" s="231"/>
      <c r="N429" s="232"/>
      <c r="O429" s="232"/>
      <c r="P429" s="232"/>
      <c r="Q429" s="232"/>
      <c r="R429" s="232"/>
      <c r="S429" s="232"/>
      <c r="T429" s="23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4" t="s">
        <v>126</v>
      </c>
      <c r="AU429" s="234" t="s">
        <v>82</v>
      </c>
      <c r="AV429" s="13" t="s">
        <v>80</v>
      </c>
      <c r="AW429" s="13" t="s">
        <v>33</v>
      </c>
      <c r="AX429" s="13" t="s">
        <v>72</v>
      </c>
      <c r="AY429" s="234" t="s">
        <v>113</v>
      </c>
    </row>
    <row r="430" s="14" customFormat="1">
      <c r="A430" s="14"/>
      <c r="B430" s="235"/>
      <c r="C430" s="236"/>
      <c r="D430" s="218" t="s">
        <v>126</v>
      </c>
      <c r="E430" s="237" t="s">
        <v>19</v>
      </c>
      <c r="F430" s="238" t="s">
        <v>553</v>
      </c>
      <c r="G430" s="236"/>
      <c r="H430" s="239">
        <v>44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5" t="s">
        <v>126</v>
      </c>
      <c r="AU430" s="245" t="s">
        <v>82</v>
      </c>
      <c r="AV430" s="14" t="s">
        <v>82</v>
      </c>
      <c r="AW430" s="14" t="s">
        <v>33</v>
      </c>
      <c r="AX430" s="14" t="s">
        <v>72</v>
      </c>
      <c r="AY430" s="245" t="s">
        <v>113</v>
      </c>
    </row>
    <row r="431" s="15" customFormat="1">
      <c r="A431" s="15"/>
      <c r="B431" s="246"/>
      <c r="C431" s="247"/>
      <c r="D431" s="218" t="s">
        <v>126</v>
      </c>
      <c r="E431" s="248" t="s">
        <v>19</v>
      </c>
      <c r="F431" s="249" t="s">
        <v>128</v>
      </c>
      <c r="G431" s="247"/>
      <c r="H431" s="250">
        <v>44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6" t="s">
        <v>126</v>
      </c>
      <c r="AU431" s="256" t="s">
        <v>82</v>
      </c>
      <c r="AV431" s="15" t="s">
        <v>129</v>
      </c>
      <c r="AW431" s="15" t="s">
        <v>33</v>
      </c>
      <c r="AX431" s="15" t="s">
        <v>80</v>
      </c>
      <c r="AY431" s="256" t="s">
        <v>113</v>
      </c>
    </row>
    <row r="432" s="2" customFormat="1" ht="16.5" customHeight="1">
      <c r="A432" s="39"/>
      <c r="B432" s="40"/>
      <c r="C432" s="205" t="s">
        <v>559</v>
      </c>
      <c r="D432" s="205" t="s">
        <v>116</v>
      </c>
      <c r="E432" s="206" t="s">
        <v>560</v>
      </c>
      <c r="F432" s="207" t="s">
        <v>561</v>
      </c>
      <c r="G432" s="208" t="s">
        <v>434</v>
      </c>
      <c r="H432" s="209">
        <v>0.154</v>
      </c>
      <c r="I432" s="210"/>
      <c r="J432" s="211">
        <f>ROUND(I432*H432,2)</f>
        <v>0</v>
      </c>
      <c r="K432" s="207" t="s">
        <v>172</v>
      </c>
      <c r="L432" s="45"/>
      <c r="M432" s="212" t="s">
        <v>19</v>
      </c>
      <c r="N432" s="213" t="s">
        <v>43</v>
      </c>
      <c r="O432" s="85"/>
      <c r="P432" s="214">
        <f>O432*H432</f>
        <v>0</v>
      </c>
      <c r="Q432" s="214">
        <v>0</v>
      </c>
      <c r="R432" s="214">
        <f>Q432*H432</f>
        <v>0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271</v>
      </c>
      <c r="AT432" s="216" t="s">
        <v>116</v>
      </c>
      <c r="AU432" s="216" t="s">
        <v>82</v>
      </c>
      <c r="AY432" s="18" t="s">
        <v>113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80</v>
      </c>
      <c r="BK432" s="217">
        <f>ROUND(I432*H432,2)</f>
        <v>0</v>
      </c>
      <c r="BL432" s="18" t="s">
        <v>271</v>
      </c>
      <c r="BM432" s="216" t="s">
        <v>562</v>
      </c>
    </row>
    <row r="433" s="2" customFormat="1">
      <c r="A433" s="39"/>
      <c r="B433" s="40"/>
      <c r="C433" s="41"/>
      <c r="D433" s="218" t="s">
        <v>123</v>
      </c>
      <c r="E433" s="41"/>
      <c r="F433" s="219" t="s">
        <v>563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123</v>
      </c>
      <c r="AU433" s="18" t="s">
        <v>82</v>
      </c>
    </row>
    <row r="434" s="2" customFormat="1">
      <c r="A434" s="39"/>
      <c r="B434" s="40"/>
      <c r="C434" s="41"/>
      <c r="D434" s="223" t="s">
        <v>124</v>
      </c>
      <c r="E434" s="41"/>
      <c r="F434" s="224" t="s">
        <v>564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124</v>
      </c>
      <c r="AU434" s="18" t="s">
        <v>82</v>
      </c>
    </row>
    <row r="435" s="12" customFormat="1" ht="22.8" customHeight="1">
      <c r="A435" s="12"/>
      <c r="B435" s="189"/>
      <c r="C435" s="190"/>
      <c r="D435" s="191" t="s">
        <v>71</v>
      </c>
      <c r="E435" s="203" t="s">
        <v>565</v>
      </c>
      <c r="F435" s="203" t="s">
        <v>566</v>
      </c>
      <c r="G435" s="190"/>
      <c r="H435" s="190"/>
      <c r="I435" s="193"/>
      <c r="J435" s="204">
        <f>BK435</f>
        <v>0</v>
      </c>
      <c r="K435" s="190"/>
      <c r="L435" s="195"/>
      <c r="M435" s="196"/>
      <c r="N435" s="197"/>
      <c r="O435" s="197"/>
      <c r="P435" s="198">
        <f>SUM(P436:P445)</f>
        <v>0</v>
      </c>
      <c r="Q435" s="197"/>
      <c r="R435" s="198">
        <f>SUM(R436:R445)</f>
        <v>0.058399999999999994</v>
      </c>
      <c r="S435" s="197"/>
      <c r="T435" s="199">
        <f>SUM(T436:T445)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00" t="s">
        <v>82</v>
      </c>
      <c r="AT435" s="201" t="s">
        <v>71</v>
      </c>
      <c r="AU435" s="201" t="s">
        <v>80</v>
      </c>
      <c r="AY435" s="200" t="s">
        <v>113</v>
      </c>
      <c r="BK435" s="202">
        <f>SUM(BK436:BK445)</f>
        <v>0</v>
      </c>
    </row>
    <row r="436" s="2" customFormat="1" ht="21.75" customHeight="1">
      <c r="A436" s="39"/>
      <c r="B436" s="40"/>
      <c r="C436" s="205" t="s">
        <v>567</v>
      </c>
      <c r="D436" s="205" t="s">
        <v>116</v>
      </c>
      <c r="E436" s="206" t="s">
        <v>568</v>
      </c>
      <c r="F436" s="207" t="s">
        <v>569</v>
      </c>
      <c r="G436" s="208" t="s">
        <v>171</v>
      </c>
      <c r="H436" s="209">
        <v>10</v>
      </c>
      <c r="I436" s="210"/>
      <c r="J436" s="211">
        <f>ROUND(I436*H436,2)</f>
        <v>0</v>
      </c>
      <c r="K436" s="207" t="s">
        <v>172</v>
      </c>
      <c r="L436" s="45"/>
      <c r="M436" s="212" t="s">
        <v>19</v>
      </c>
      <c r="N436" s="213" t="s">
        <v>43</v>
      </c>
      <c r="O436" s="85"/>
      <c r="P436" s="214">
        <f>O436*H436</f>
        <v>0</v>
      </c>
      <c r="Q436" s="214">
        <v>0.0058399999999999997</v>
      </c>
      <c r="R436" s="214">
        <f>Q436*H436</f>
        <v>0.058399999999999994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271</v>
      </c>
      <c r="AT436" s="216" t="s">
        <v>116</v>
      </c>
      <c r="AU436" s="216" t="s">
        <v>82</v>
      </c>
      <c r="AY436" s="18" t="s">
        <v>113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80</v>
      </c>
      <c r="BK436" s="217">
        <f>ROUND(I436*H436,2)</f>
        <v>0</v>
      </c>
      <c r="BL436" s="18" t="s">
        <v>271</v>
      </c>
      <c r="BM436" s="216" t="s">
        <v>570</v>
      </c>
    </row>
    <row r="437" s="2" customFormat="1">
      <c r="A437" s="39"/>
      <c r="B437" s="40"/>
      <c r="C437" s="41"/>
      <c r="D437" s="218" t="s">
        <v>123</v>
      </c>
      <c r="E437" s="41"/>
      <c r="F437" s="219" t="s">
        <v>571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123</v>
      </c>
      <c r="AU437" s="18" t="s">
        <v>82</v>
      </c>
    </row>
    <row r="438" s="2" customFormat="1">
      <c r="A438" s="39"/>
      <c r="B438" s="40"/>
      <c r="C438" s="41"/>
      <c r="D438" s="223" t="s">
        <v>124</v>
      </c>
      <c r="E438" s="41"/>
      <c r="F438" s="224" t="s">
        <v>572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124</v>
      </c>
      <c r="AU438" s="18" t="s">
        <v>82</v>
      </c>
    </row>
    <row r="439" s="13" customFormat="1">
      <c r="A439" s="13"/>
      <c r="B439" s="225"/>
      <c r="C439" s="226"/>
      <c r="D439" s="218" t="s">
        <v>126</v>
      </c>
      <c r="E439" s="227" t="s">
        <v>19</v>
      </c>
      <c r="F439" s="228" t="s">
        <v>573</v>
      </c>
      <c r="G439" s="226"/>
      <c r="H439" s="227" t="s">
        <v>19</v>
      </c>
      <c r="I439" s="229"/>
      <c r="J439" s="226"/>
      <c r="K439" s="226"/>
      <c r="L439" s="230"/>
      <c r="M439" s="231"/>
      <c r="N439" s="232"/>
      <c r="O439" s="232"/>
      <c r="P439" s="232"/>
      <c r="Q439" s="232"/>
      <c r="R439" s="232"/>
      <c r="S439" s="232"/>
      <c r="T439" s="23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4" t="s">
        <v>126</v>
      </c>
      <c r="AU439" s="234" t="s">
        <v>82</v>
      </c>
      <c r="AV439" s="13" t="s">
        <v>80</v>
      </c>
      <c r="AW439" s="13" t="s">
        <v>33</v>
      </c>
      <c r="AX439" s="13" t="s">
        <v>72</v>
      </c>
      <c r="AY439" s="234" t="s">
        <v>113</v>
      </c>
    </row>
    <row r="440" s="13" customFormat="1">
      <c r="A440" s="13"/>
      <c r="B440" s="225"/>
      <c r="C440" s="226"/>
      <c r="D440" s="218" t="s">
        <v>126</v>
      </c>
      <c r="E440" s="227" t="s">
        <v>19</v>
      </c>
      <c r="F440" s="228" t="s">
        <v>191</v>
      </c>
      <c r="G440" s="226"/>
      <c r="H440" s="227" t="s">
        <v>19</v>
      </c>
      <c r="I440" s="229"/>
      <c r="J440" s="226"/>
      <c r="K440" s="226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126</v>
      </c>
      <c r="AU440" s="234" t="s">
        <v>82</v>
      </c>
      <c r="AV440" s="13" t="s">
        <v>80</v>
      </c>
      <c r="AW440" s="13" t="s">
        <v>33</v>
      </c>
      <c r="AX440" s="13" t="s">
        <v>72</v>
      </c>
      <c r="AY440" s="234" t="s">
        <v>113</v>
      </c>
    </row>
    <row r="441" s="14" customFormat="1">
      <c r="A441" s="14"/>
      <c r="B441" s="235"/>
      <c r="C441" s="236"/>
      <c r="D441" s="218" t="s">
        <v>126</v>
      </c>
      <c r="E441" s="237" t="s">
        <v>19</v>
      </c>
      <c r="F441" s="238" t="s">
        <v>574</v>
      </c>
      <c r="G441" s="236"/>
      <c r="H441" s="239">
        <v>10</v>
      </c>
      <c r="I441" s="240"/>
      <c r="J441" s="236"/>
      <c r="K441" s="236"/>
      <c r="L441" s="241"/>
      <c r="M441" s="242"/>
      <c r="N441" s="243"/>
      <c r="O441" s="243"/>
      <c r="P441" s="243"/>
      <c r="Q441" s="243"/>
      <c r="R441" s="243"/>
      <c r="S441" s="243"/>
      <c r="T441" s="24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5" t="s">
        <v>126</v>
      </c>
      <c r="AU441" s="245" t="s">
        <v>82</v>
      </c>
      <c r="AV441" s="14" t="s">
        <v>82</v>
      </c>
      <c r="AW441" s="14" t="s">
        <v>33</v>
      </c>
      <c r="AX441" s="14" t="s">
        <v>72</v>
      </c>
      <c r="AY441" s="245" t="s">
        <v>113</v>
      </c>
    </row>
    <row r="442" s="15" customFormat="1">
      <c r="A442" s="15"/>
      <c r="B442" s="246"/>
      <c r="C442" s="247"/>
      <c r="D442" s="218" t="s">
        <v>126</v>
      </c>
      <c r="E442" s="248" t="s">
        <v>19</v>
      </c>
      <c r="F442" s="249" t="s">
        <v>128</v>
      </c>
      <c r="G442" s="247"/>
      <c r="H442" s="250">
        <v>10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56" t="s">
        <v>126</v>
      </c>
      <c r="AU442" s="256" t="s">
        <v>82</v>
      </c>
      <c r="AV442" s="15" t="s">
        <v>129</v>
      </c>
      <c r="AW442" s="15" t="s">
        <v>33</v>
      </c>
      <c r="AX442" s="15" t="s">
        <v>80</v>
      </c>
      <c r="AY442" s="256" t="s">
        <v>113</v>
      </c>
    </row>
    <row r="443" s="2" customFormat="1" ht="16.5" customHeight="1">
      <c r="A443" s="39"/>
      <c r="B443" s="40"/>
      <c r="C443" s="205" t="s">
        <v>575</v>
      </c>
      <c r="D443" s="205" t="s">
        <v>116</v>
      </c>
      <c r="E443" s="206" t="s">
        <v>576</v>
      </c>
      <c r="F443" s="207" t="s">
        <v>577</v>
      </c>
      <c r="G443" s="208" t="s">
        <v>434</v>
      </c>
      <c r="H443" s="209">
        <v>0.058000000000000003</v>
      </c>
      <c r="I443" s="210"/>
      <c r="J443" s="211">
        <f>ROUND(I443*H443,2)</f>
        <v>0</v>
      </c>
      <c r="K443" s="207" t="s">
        <v>172</v>
      </c>
      <c r="L443" s="45"/>
      <c r="M443" s="212" t="s">
        <v>19</v>
      </c>
      <c r="N443" s="213" t="s">
        <v>43</v>
      </c>
      <c r="O443" s="85"/>
      <c r="P443" s="214">
        <f>O443*H443</f>
        <v>0</v>
      </c>
      <c r="Q443" s="214">
        <v>0</v>
      </c>
      <c r="R443" s="214">
        <f>Q443*H443</f>
        <v>0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271</v>
      </c>
      <c r="AT443" s="216" t="s">
        <v>116</v>
      </c>
      <c r="AU443" s="216" t="s">
        <v>82</v>
      </c>
      <c r="AY443" s="18" t="s">
        <v>113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80</v>
      </c>
      <c r="BK443" s="217">
        <f>ROUND(I443*H443,2)</f>
        <v>0</v>
      </c>
      <c r="BL443" s="18" t="s">
        <v>271</v>
      </c>
      <c r="BM443" s="216" t="s">
        <v>578</v>
      </c>
    </row>
    <row r="444" s="2" customFormat="1">
      <c r="A444" s="39"/>
      <c r="B444" s="40"/>
      <c r="C444" s="41"/>
      <c r="D444" s="218" t="s">
        <v>123</v>
      </c>
      <c r="E444" s="41"/>
      <c r="F444" s="219" t="s">
        <v>579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123</v>
      </c>
      <c r="AU444" s="18" t="s">
        <v>82</v>
      </c>
    </row>
    <row r="445" s="2" customFormat="1">
      <c r="A445" s="39"/>
      <c r="B445" s="40"/>
      <c r="C445" s="41"/>
      <c r="D445" s="223" t="s">
        <v>124</v>
      </c>
      <c r="E445" s="41"/>
      <c r="F445" s="224" t="s">
        <v>580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124</v>
      </c>
      <c r="AU445" s="18" t="s">
        <v>82</v>
      </c>
    </row>
    <row r="446" s="12" customFormat="1" ht="22.8" customHeight="1">
      <c r="A446" s="12"/>
      <c r="B446" s="189"/>
      <c r="C446" s="190"/>
      <c r="D446" s="191" t="s">
        <v>71</v>
      </c>
      <c r="E446" s="203" t="s">
        <v>581</v>
      </c>
      <c r="F446" s="203" t="s">
        <v>582</v>
      </c>
      <c r="G446" s="190"/>
      <c r="H446" s="190"/>
      <c r="I446" s="193"/>
      <c r="J446" s="204">
        <f>BK446</f>
        <v>0</v>
      </c>
      <c r="K446" s="190"/>
      <c r="L446" s="195"/>
      <c r="M446" s="196"/>
      <c r="N446" s="197"/>
      <c r="O446" s="197"/>
      <c r="P446" s="198">
        <f>SUM(P447:P461)</f>
        <v>0</v>
      </c>
      <c r="Q446" s="197"/>
      <c r="R446" s="198">
        <f>SUM(R447:R461)</f>
        <v>0</v>
      </c>
      <c r="S446" s="197"/>
      <c r="T446" s="199">
        <f>SUM(T447:T461)</f>
        <v>0.050000000000000003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0" t="s">
        <v>82</v>
      </c>
      <c r="AT446" s="201" t="s">
        <v>71</v>
      </c>
      <c r="AU446" s="201" t="s">
        <v>80</v>
      </c>
      <c r="AY446" s="200" t="s">
        <v>113</v>
      </c>
      <c r="BK446" s="202">
        <f>SUM(BK447:BK461)</f>
        <v>0</v>
      </c>
    </row>
    <row r="447" s="2" customFormat="1" ht="16.5" customHeight="1">
      <c r="A447" s="39"/>
      <c r="B447" s="40"/>
      <c r="C447" s="205" t="s">
        <v>583</v>
      </c>
      <c r="D447" s="205" t="s">
        <v>116</v>
      </c>
      <c r="E447" s="206" t="s">
        <v>584</v>
      </c>
      <c r="F447" s="207" t="s">
        <v>585</v>
      </c>
      <c r="G447" s="208" t="s">
        <v>202</v>
      </c>
      <c r="H447" s="209">
        <v>50</v>
      </c>
      <c r="I447" s="210"/>
      <c r="J447" s="211">
        <f>ROUND(I447*H447,2)</f>
        <v>0</v>
      </c>
      <c r="K447" s="207" t="s">
        <v>172</v>
      </c>
      <c r="L447" s="45"/>
      <c r="M447" s="212" t="s">
        <v>19</v>
      </c>
      <c r="N447" s="213" t="s">
        <v>43</v>
      </c>
      <c r="O447" s="85"/>
      <c r="P447" s="214">
        <f>O447*H447</f>
        <v>0</v>
      </c>
      <c r="Q447" s="214">
        <v>0</v>
      </c>
      <c r="R447" s="214">
        <f>Q447*H447</f>
        <v>0</v>
      </c>
      <c r="S447" s="214">
        <v>0.001</v>
      </c>
      <c r="T447" s="215">
        <f>S447*H447</f>
        <v>0.050000000000000003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271</v>
      </c>
      <c r="AT447" s="216" t="s">
        <v>116</v>
      </c>
      <c r="AU447" s="216" t="s">
        <v>82</v>
      </c>
      <c r="AY447" s="18" t="s">
        <v>113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80</v>
      </c>
      <c r="BK447" s="217">
        <f>ROUND(I447*H447,2)</f>
        <v>0</v>
      </c>
      <c r="BL447" s="18" t="s">
        <v>271</v>
      </c>
      <c r="BM447" s="216" t="s">
        <v>586</v>
      </c>
    </row>
    <row r="448" s="2" customFormat="1">
      <c r="A448" s="39"/>
      <c r="B448" s="40"/>
      <c r="C448" s="41"/>
      <c r="D448" s="218" t="s">
        <v>123</v>
      </c>
      <c r="E448" s="41"/>
      <c r="F448" s="219" t="s">
        <v>587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123</v>
      </c>
      <c r="AU448" s="18" t="s">
        <v>82</v>
      </c>
    </row>
    <row r="449" s="2" customFormat="1">
      <c r="A449" s="39"/>
      <c r="B449" s="40"/>
      <c r="C449" s="41"/>
      <c r="D449" s="223" t="s">
        <v>124</v>
      </c>
      <c r="E449" s="41"/>
      <c r="F449" s="224" t="s">
        <v>588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124</v>
      </c>
      <c r="AU449" s="18" t="s">
        <v>82</v>
      </c>
    </row>
    <row r="450" s="13" customFormat="1">
      <c r="A450" s="13"/>
      <c r="B450" s="225"/>
      <c r="C450" s="226"/>
      <c r="D450" s="218" t="s">
        <v>126</v>
      </c>
      <c r="E450" s="227" t="s">
        <v>19</v>
      </c>
      <c r="F450" s="228" t="s">
        <v>176</v>
      </c>
      <c r="G450" s="226"/>
      <c r="H450" s="227" t="s">
        <v>19</v>
      </c>
      <c r="I450" s="229"/>
      <c r="J450" s="226"/>
      <c r="K450" s="226"/>
      <c r="L450" s="230"/>
      <c r="M450" s="231"/>
      <c r="N450" s="232"/>
      <c r="O450" s="232"/>
      <c r="P450" s="232"/>
      <c r="Q450" s="232"/>
      <c r="R450" s="232"/>
      <c r="S450" s="232"/>
      <c r="T450" s="23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4" t="s">
        <v>126</v>
      </c>
      <c r="AU450" s="234" t="s">
        <v>82</v>
      </c>
      <c r="AV450" s="13" t="s">
        <v>80</v>
      </c>
      <c r="AW450" s="13" t="s">
        <v>33</v>
      </c>
      <c r="AX450" s="13" t="s">
        <v>72</v>
      </c>
      <c r="AY450" s="234" t="s">
        <v>113</v>
      </c>
    </row>
    <row r="451" s="13" customFormat="1">
      <c r="A451" s="13"/>
      <c r="B451" s="225"/>
      <c r="C451" s="226"/>
      <c r="D451" s="218" t="s">
        <v>126</v>
      </c>
      <c r="E451" s="227" t="s">
        <v>19</v>
      </c>
      <c r="F451" s="228" t="s">
        <v>589</v>
      </c>
      <c r="G451" s="226"/>
      <c r="H451" s="227" t="s">
        <v>19</v>
      </c>
      <c r="I451" s="229"/>
      <c r="J451" s="226"/>
      <c r="K451" s="226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126</v>
      </c>
      <c r="AU451" s="234" t="s">
        <v>82</v>
      </c>
      <c r="AV451" s="13" t="s">
        <v>80</v>
      </c>
      <c r="AW451" s="13" t="s">
        <v>33</v>
      </c>
      <c r="AX451" s="13" t="s">
        <v>72</v>
      </c>
      <c r="AY451" s="234" t="s">
        <v>113</v>
      </c>
    </row>
    <row r="452" s="14" customFormat="1">
      <c r="A452" s="14"/>
      <c r="B452" s="235"/>
      <c r="C452" s="236"/>
      <c r="D452" s="218" t="s">
        <v>126</v>
      </c>
      <c r="E452" s="237" t="s">
        <v>19</v>
      </c>
      <c r="F452" s="238" t="s">
        <v>513</v>
      </c>
      <c r="G452" s="236"/>
      <c r="H452" s="239">
        <v>50</v>
      </c>
      <c r="I452" s="240"/>
      <c r="J452" s="236"/>
      <c r="K452" s="236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126</v>
      </c>
      <c r="AU452" s="245" t="s">
        <v>82</v>
      </c>
      <c r="AV452" s="14" t="s">
        <v>82</v>
      </c>
      <c r="AW452" s="14" t="s">
        <v>33</v>
      </c>
      <c r="AX452" s="14" t="s">
        <v>72</v>
      </c>
      <c r="AY452" s="245" t="s">
        <v>113</v>
      </c>
    </row>
    <row r="453" s="15" customFormat="1">
      <c r="A453" s="15"/>
      <c r="B453" s="246"/>
      <c r="C453" s="247"/>
      <c r="D453" s="218" t="s">
        <v>126</v>
      </c>
      <c r="E453" s="248" t="s">
        <v>19</v>
      </c>
      <c r="F453" s="249" t="s">
        <v>128</v>
      </c>
      <c r="G453" s="247"/>
      <c r="H453" s="250">
        <v>50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56" t="s">
        <v>126</v>
      </c>
      <c r="AU453" s="256" t="s">
        <v>82</v>
      </c>
      <c r="AV453" s="15" t="s">
        <v>129</v>
      </c>
      <c r="AW453" s="15" t="s">
        <v>33</v>
      </c>
      <c r="AX453" s="15" t="s">
        <v>80</v>
      </c>
      <c r="AY453" s="256" t="s">
        <v>113</v>
      </c>
    </row>
    <row r="454" s="2" customFormat="1" ht="16.5" customHeight="1">
      <c r="A454" s="39"/>
      <c r="B454" s="40"/>
      <c r="C454" s="205" t="s">
        <v>590</v>
      </c>
      <c r="D454" s="205" t="s">
        <v>116</v>
      </c>
      <c r="E454" s="206" t="s">
        <v>591</v>
      </c>
      <c r="F454" s="207" t="s">
        <v>592</v>
      </c>
      <c r="G454" s="208" t="s">
        <v>232</v>
      </c>
      <c r="H454" s="209">
        <v>2</v>
      </c>
      <c r="I454" s="210"/>
      <c r="J454" s="211">
        <f>ROUND(I454*H454,2)</f>
        <v>0</v>
      </c>
      <c r="K454" s="207" t="s">
        <v>19</v>
      </c>
      <c r="L454" s="45"/>
      <c r="M454" s="212" t="s">
        <v>19</v>
      </c>
      <c r="N454" s="213" t="s">
        <v>43</v>
      </c>
      <c r="O454" s="85"/>
      <c r="P454" s="214">
        <f>O454*H454</f>
        <v>0</v>
      </c>
      <c r="Q454" s="214">
        <v>0</v>
      </c>
      <c r="R454" s="214">
        <f>Q454*H454</f>
        <v>0</v>
      </c>
      <c r="S454" s="214">
        <v>0</v>
      </c>
      <c r="T454" s="21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271</v>
      </c>
      <c r="AT454" s="216" t="s">
        <v>116</v>
      </c>
      <c r="AU454" s="216" t="s">
        <v>82</v>
      </c>
      <c r="AY454" s="18" t="s">
        <v>113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80</v>
      </c>
      <c r="BK454" s="217">
        <f>ROUND(I454*H454,2)</f>
        <v>0</v>
      </c>
      <c r="BL454" s="18" t="s">
        <v>271</v>
      </c>
      <c r="BM454" s="216" t="s">
        <v>593</v>
      </c>
    </row>
    <row r="455" s="2" customFormat="1">
      <c r="A455" s="39"/>
      <c r="B455" s="40"/>
      <c r="C455" s="41"/>
      <c r="D455" s="218" t="s">
        <v>123</v>
      </c>
      <c r="E455" s="41"/>
      <c r="F455" s="219" t="s">
        <v>592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123</v>
      </c>
      <c r="AU455" s="18" t="s">
        <v>82</v>
      </c>
    </row>
    <row r="456" s="13" customFormat="1">
      <c r="A456" s="13"/>
      <c r="B456" s="225"/>
      <c r="C456" s="226"/>
      <c r="D456" s="218" t="s">
        <v>126</v>
      </c>
      <c r="E456" s="227" t="s">
        <v>19</v>
      </c>
      <c r="F456" s="228" t="s">
        <v>191</v>
      </c>
      <c r="G456" s="226"/>
      <c r="H456" s="227" t="s">
        <v>19</v>
      </c>
      <c r="I456" s="229"/>
      <c r="J456" s="226"/>
      <c r="K456" s="226"/>
      <c r="L456" s="230"/>
      <c r="M456" s="231"/>
      <c r="N456" s="232"/>
      <c r="O456" s="232"/>
      <c r="P456" s="232"/>
      <c r="Q456" s="232"/>
      <c r="R456" s="232"/>
      <c r="S456" s="232"/>
      <c r="T456" s="23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4" t="s">
        <v>126</v>
      </c>
      <c r="AU456" s="234" t="s">
        <v>82</v>
      </c>
      <c r="AV456" s="13" t="s">
        <v>80</v>
      </c>
      <c r="AW456" s="13" t="s">
        <v>33</v>
      </c>
      <c r="AX456" s="13" t="s">
        <v>72</v>
      </c>
      <c r="AY456" s="234" t="s">
        <v>113</v>
      </c>
    </row>
    <row r="457" s="14" customFormat="1">
      <c r="A457" s="14"/>
      <c r="B457" s="235"/>
      <c r="C457" s="236"/>
      <c r="D457" s="218" t="s">
        <v>126</v>
      </c>
      <c r="E457" s="237" t="s">
        <v>19</v>
      </c>
      <c r="F457" s="238" t="s">
        <v>82</v>
      </c>
      <c r="G457" s="236"/>
      <c r="H457" s="239">
        <v>2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126</v>
      </c>
      <c r="AU457" s="245" t="s">
        <v>82</v>
      </c>
      <c r="AV457" s="14" t="s">
        <v>82</v>
      </c>
      <c r="AW457" s="14" t="s">
        <v>33</v>
      </c>
      <c r="AX457" s="14" t="s">
        <v>72</v>
      </c>
      <c r="AY457" s="245" t="s">
        <v>113</v>
      </c>
    </row>
    <row r="458" s="15" customFormat="1">
      <c r="A458" s="15"/>
      <c r="B458" s="246"/>
      <c r="C458" s="247"/>
      <c r="D458" s="218" t="s">
        <v>126</v>
      </c>
      <c r="E458" s="248" t="s">
        <v>19</v>
      </c>
      <c r="F458" s="249" t="s">
        <v>128</v>
      </c>
      <c r="G458" s="247"/>
      <c r="H458" s="250">
        <v>2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56" t="s">
        <v>126</v>
      </c>
      <c r="AU458" s="256" t="s">
        <v>82</v>
      </c>
      <c r="AV458" s="15" t="s">
        <v>129</v>
      </c>
      <c r="AW458" s="15" t="s">
        <v>33</v>
      </c>
      <c r="AX458" s="15" t="s">
        <v>80</v>
      </c>
      <c r="AY458" s="256" t="s">
        <v>113</v>
      </c>
    </row>
    <row r="459" s="2" customFormat="1" ht="16.5" customHeight="1">
      <c r="A459" s="39"/>
      <c r="B459" s="40"/>
      <c r="C459" s="205" t="s">
        <v>594</v>
      </c>
      <c r="D459" s="205" t="s">
        <v>116</v>
      </c>
      <c r="E459" s="206" t="s">
        <v>595</v>
      </c>
      <c r="F459" s="207" t="s">
        <v>596</v>
      </c>
      <c r="G459" s="208" t="s">
        <v>597</v>
      </c>
      <c r="H459" s="271"/>
      <c r="I459" s="210"/>
      <c r="J459" s="211">
        <f>ROUND(I459*H459,2)</f>
        <v>0</v>
      </c>
      <c r="K459" s="207" t="s">
        <v>172</v>
      </c>
      <c r="L459" s="45"/>
      <c r="M459" s="212" t="s">
        <v>19</v>
      </c>
      <c r="N459" s="213" t="s">
        <v>43</v>
      </c>
      <c r="O459" s="85"/>
      <c r="P459" s="214">
        <f>O459*H459</f>
        <v>0</v>
      </c>
      <c r="Q459" s="214">
        <v>0</v>
      </c>
      <c r="R459" s="214">
        <f>Q459*H459</f>
        <v>0</v>
      </c>
      <c r="S459" s="214">
        <v>0</v>
      </c>
      <c r="T459" s="21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6" t="s">
        <v>271</v>
      </c>
      <c r="AT459" s="216" t="s">
        <v>116</v>
      </c>
      <c r="AU459" s="216" t="s">
        <v>82</v>
      </c>
      <c r="AY459" s="18" t="s">
        <v>113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8" t="s">
        <v>80</v>
      </c>
      <c r="BK459" s="217">
        <f>ROUND(I459*H459,2)</f>
        <v>0</v>
      </c>
      <c r="BL459" s="18" t="s">
        <v>271</v>
      </c>
      <c r="BM459" s="216" t="s">
        <v>598</v>
      </c>
    </row>
    <row r="460" s="2" customFormat="1">
      <c r="A460" s="39"/>
      <c r="B460" s="40"/>
      <c r="C460" s="41"/>
      <c r="D460" s="218" t="s">
        <v>123</v>
      </c>
      <c r="E460" s="41"/>
      <c r="F460" s="219" t="s">
        <v>599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123</v>
      </c>
      <c r="AU460" s="18" t="s">
        <v>82</v>
      </c>
    </row>
    <row r="461" s="2" customFormat="1">
      <c r="A461" s="39"/>
      <c r="B461" s="40"/>
      <c r="C461" s="41"/>
      <c r="D461" s="223" t="s">
        <v>124</v>
      </c>
      <c r="E461" s="41"/>
      <c r="F461" s="224" t="s">
        <v>600</v>
      </c>
      <c r="G461" s="41"/>
      <c r="H461" s="41"/>
      <c r="I461" s="220"/>
      <c r="J461" s="41"/>
      <c r="K461" s="41"/>
      <c r="L461" s="45"/>
      <c r="M461" s="257"/>
      <c r="N461" s="258"/>
      <c r="O461" s="259"/>
      <c r="P461" s="259"/>
      <c r="Q461" s="259"/>
      <c r="R461" s="259"/>
      <c r="S461" s="259"/>
      <c r="T461" s="260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124</v>
      </c>
      <c r="AU461" s="18" t="s">
        <v>82</v>
      </c>
    </row>
    <row r="462" s="2" customFormat="1" ht="6.96" customHeight="1">
      <c r="A462" s="39"/>
      <c r="B462" s="60"/>
      <c r="C462" s="61"/>
      <c r="D462" s="61"/>
      <c r="E462" s="61"/>
      <c r="F462" s="61"/>
      <c r="G462" s="61"/>
      <c r="H462" s="61"/>
      <c r="I462" s="61"/>
      <c r="J462" s="61"/>
      <c r="K462" s="61"/>
      <c r="L462" s="45"/>
      <c r="M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</row>
  </sheetData>
  <sheetProtection sheet="1" autoFilter="0" formatColumns="0" formatRows="0" objects="1" scenarios="1" spinCount="100000" saltValue="WvSe3N9OgXDUYOaZ6zrF8aamgmpp/MRq5GOYXmLN7MqbPZJsagHYVk0Mttl5cxX91EqoTkdp3rCamqnwptad/Q==" hashValue="QV3zMwbsRIt+Ejz5sYj9cnKk8MOaBg7ZSkcU8KT43lenEMx41hPnCGyck3X7Q2FPNA52UCZqj2MttMZscib2eA==" algorithmName="SHA-512" password="CC35"/>
  <autoFilter ref="C91:K46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2_02/113202111"/>
    <hyperlink ref="F104" r:id="rId2" display="https://podminky.urs.cz/item/CS_URS_2022_02/121112007"/>
    <hyperlink ref="F111" r:id="rId3" display="https://podminky.urs.cz/item/CS_URS_2022_02/181311107"/>
    <hyperlink ref="F118" r:id="rId4" display="https://podminky.urs.cz/item/CS_URS_2022_02/181411131"/>
    <hyperlink ref="F129" r:id="rId5" display="https://podminky.urs.cz/item/CS_URS_2022_02/181912112"/>
    <hyperlink ref="F138" r:id="rId6" display="https://podminky.urs.cz/item/CS_URS_2022_02/181912111"/>
    <hyperlink ref="F146" r:id="rId7" display="https://podminky.urs.cz/item/CS_URS_2022_02/434121426"/>
    <hyperlink ref="F160" r:id="rId8" display="https://podminky.urs.cz/item/CS_URS_2022_02/564851011"/>
    <hyperlink ref="F169" r:id="rId9" display="https://podminky.urs.cz/item/CS_URS_2022_02/564851014"/>
    <hyperlink ref="F176" r:id="rId10" display="https://podminky.urs.cz/item/CS_URS_2022_02/596211110"/>
    <hyperlink ref="F190" r:id="rId11" display="https://podminky.urs.cz/item/CS_URS_2022_02/622211001"/>
    <hyperlink ref="F202" r:id="rId12" display="https://podminky.urs.cz/item/CS_URS_2022_02/622251211"/>
    <hyperlink ref="F205" r:id="rId13" display="https://podminky.urs.cz/item/CS_URS_2022_02/622252002"/>
    <hyperlink ref="F215" r:id="rId14" display="https://podminky.urs.cz/item/CS_URS_2022_02/622511112"/>
    <hyperlink ref="F219" r:id="rId15" display="https://podminky.urs.cz/item/CS_URS_2022_02/916231213"/>
    <hyperlink ref="F229" r:id="rId16" display="https://podminky.urs.cz/item/CS_URS_2022_02/916991121"/>
    <hyperlink ref="F242" r:id="rId17" display="https://podminky.urs.cz/item/CS_URS_2022_02/919735112"/>
    <hyperlink ref="F248" r:id="rId18" display="https://podminky.urs.cz/item/CS_URS_2022_02/935932111"/>
    <hyperlink ref="F256" r:id="rId19" display="https://podminky.urs.cz/item/CS_URS_2022_02/935932115"/>
    <hyperlink ref="F268" r:id="rId20" display="https://podminky.urs.cz/item/CS_URS_2022_02/952901411"/>
    <hyperlink ref="F273" r:id="rId21" display="https://podminky.urs.cz/item/CS_URS_2022_02/965042141"/>
    <hyperlink ref="F283" r:id="rId22" display="https://podminky.urs.cz/item/CS_URS_2022_02/965042241"/>
    <hyperlink ref="F290" r:id="rId23" display="https://podminky.urs.cz/item/CS_URS_2022_02/965081223"/>
    <hyperlink ref="F299" r:id="rId24" display="https://podminky.urs.cz/item/CS_URS_2022_02/965082941"/>
    <hyperlink ref="F310" r:id="rId25" display="https://podminky.urs.cz/item/CS_URS_2022_02/966008221"/>
    <hyperlink ref="F316" r:id="rId26" display="https://podminky.urs.cz/item/CS_URS_2022_02/976081111"/>
    <hyperlink ref="F322" r:id="rId27" display="https://podminky.urs.cz/item/CS_URS_2022_02/978057361"/>
    <hyperlink ref="F328" r:id="rId28" display="https://podminky.urs.cz/item/CS_URS_2022_02/978059641"/>
    <hyperlink ref="F341" r:id="rId29" display="https://podminky.urs.cz/item/CS_URS_2022_02/997013501"/>
    <hyperlink ref="F344" r:id="rId30" display="https://podminky.urs.cz/item/CS_URS_2022_02/997013509"/>
    <hyperlink ref="F348" r:id="rId31" display="https://podminky.urs.cz/item/CS_URS_2022_02/997013601"/>
    <hyperlink ref="F353" r:id="rId32" display="https://podminky.urs.cz/item/CS_URS_2022_02/997013602"/>
    <hyperlink ref="F358" r:id="rId33" display="https://podminky.urs.cz/item/CS_URS_2022_02/997013607"/>
    <hyperlink ref="F363" r:id="rId34" display="https://podminky.urs.cz/item/CS_URS_2022_02/997013631"/>
    <hyperlink ref="F368" r:id="rId35" display="https://podminky.urs.cz/item/CS_URS_2022_02/997013645"/>
    <hyperlink ref="F373" r:id="rId36" display="https://podminky.urs.cz/item/CS_URS_2022_02/997013655"/>
    <hyperlink ref="F379" r:id="rId37" display="https://podminky.urs.cz/item/CS_URS_2022_02/998223011"/>
    <hyperlink ref="F384" r:id="rId38" display="https://podminky.urs.cz/item/CS_URS_2022_02/711161115"/>
    <hyperlink ref="F390" r:id="rId39" display="https://podminky.urs.cz/item/CS_URS_2022_02/711161215"/>
    <hyperlink ref="F396" r:id="rId40" display="https://podminky.urs.cz/item/CS_URS_2022_02/998711101"/>
    <hyperlink ref="F400" r:id="rId41" display="https://podminky.urs.cz/item/CS_URS_2022_02/762361114"/>
    <hyperlink ref="F412" r:id="rId42" display="https://podminky.urs.cz/item/CS_URS_2022_02/762361321"/>
    <hyperlink ref="F419" r:id="rId43" display="https://podminky.urs.cz/item/CS_URS_2022_02/762395000"/>
    <hyperlink ref="F434" r:id="rId44" display="https://podminky.urs.cz/item/CS_URS_2022_02/998762101"/>
    <hyperlink ref="F438" r:id="rId45" display="https://podminky.urs.cz/item/CS_URS_2022_02/764214607"/>
    <hyperlink ref="F445" r:id="rId46" display="https://podminky.urs.cz/item/CS_URS_2022_02/998764101"/>
    <hyperlink ref="F449" r:id="rId47" display="https://podminky.urs.cz/item/CS_URS_2022_02/767996701"/>
    <hyperlink ref="F461" r:id="rId48" display="https://podminky.urs.cz/item/CS_URS_2022_02/998767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601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602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603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604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605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606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607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608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609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610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611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79</v>
      </c>
      <c r="F18" s="283" t="s">
        <v>612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613</v>
      </c>
      <c r="F19" s="283" t="s">
        <v>614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615</v>
      </c>
      <c r="F20" s="283" t="s">
        <v>616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617</v>
      </c>
      <c r="F21" s="283" t="s">
        <v>78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618</v>
      </c>
      <c r="F22" s="283" t="s">
        <v>619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620</v>
      </c>
      <c r="F23" s="283" t="s">
        <v>621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622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623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624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625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626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627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628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629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630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98</v>
      </c>
      <c r="F36" s="283"/>
      <c r="G36" s="283" t="s">
        <v>631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632</v>
      </c>
      <c r="F37" s="283"/>
      <c r="G37" s="283" t="s">
        <v>633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53</v>
      </c>
      <c r="F38" s="283"/>
      <c r="G38" s="283" t="s">
        <v>634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54</v>
      </c>
      <c r="F39" s="283"/>
      <c r="G39" s="283" t="s">
        <v>635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99</v>
      </c>
      <c r="F40" s="283"/>
      <c r="G40" s="283" t="s">
        <v>636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100</v>
      </c>
      <c r="F41" s="283"/>
      <c r="G41" s="283" t="s">
        <v>637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638</v>
      </c>
      <c r="F42" s="283"/>
      <c r="G42" s="283" t="s">
        <v>639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640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641</v>
      </c>
      <c r="F44" s="283"/>
      <c r="G44" s="283" t="s">
        <v>642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102</v>
      </c>
      <c r="F45" s="283"/>
      <c r="G45" s="283" t="s">
        <v>643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644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645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646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647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648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649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650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651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652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653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654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655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656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657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658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659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660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661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662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663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664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665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666</v>
      </c>
      <c r="D76" s="301"/>
      <c r="E76" s="301"/>
      <c r="F76" s="301" t="s">
        <v>667</v>
      </c>
      <c r="G76" s="302"/>
      <c r="H76" s="301" t="s">
        <v>54</v>
      </c>
      <c r="I76" s="301" t="s">
        <v>57</v>
      </c>
      <c r="J76" s="301" t="s">
        <v>668</v>
      </c>
      <c r="K76" s="300"/>
    </row>
    <row r="77" s="1" customFormat="1" ht="17.25" customHeight="1">
      <c r="B77" s="298"/>
      <c r="C77" s="303" t="s">
        <v>669</v>
      </c>
      <c r="D77" s="303"/>
      <c r="E77" s="303"/>
      <c r="F77" s="304" t="s">
        <v>670</v>
      </c>
      <c r="G77" s="305"/>
      <c r="H77" s="303"/>
      <c r="I77" s="303"/>
      <c r="J77" s="303" t="s">
        <v>671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53</v>
      </c>
      <c r="D79" s="308"/>
      <c r="E79" s="308"/>
      <c r="F79" s="309" t="s">
        <v>672</v>
      </c>
      <c r="G79" s="310"/>
      <c r="H79" s="286" t="s">
        <v>673</v>
      </c>
      <c r="I79" s="286" t="s">
        <v>674</v>
      </c>
      <c r="J79" s="286">
        <v>20</v>
      </c>
      <c r="K79" s="300"/>
    </row>
    <row r="80" s="1" customFormat="1" ht="15" customHeight="1">
      <c r="B80" s="298"/>
      <c r="C80" s="286" t="s">
        <v>675</v>
      </c>
      <c r="D80" s="286"/>
      <c r="E80" s="286"/>
      <c r="F80" s="309" t="s">
        <v>672</v>
      </c>
      <c r="G80" s="310"/>
      <c r="H80" s="286" t="s">
        <v>676</v>
      </c>
      <c r="I80" s="286" t="s">
        <v>674</v>
      </c>
      <c r="J80" s="286">
        <v>120</v>
      </c>
      <c r="K80" s="300"/>
    </row>
    <row r="81" s="1" customFormat="1" ht="15" customHeight="1">
      <c r="B81" s="311"/>
      <c r="C81" s="286" t="s">
        <v>677</v>
      </c>
      <c r="D81" s="286"/>
      <c r="E81" s="286"/>
      <c r="F81" s="309" t="s">
        <v>678</v>
      </c>
      <c r="G81" s="310"/>
      <c r="H81" s="286" t="s">
        <v>679</v>
      </c>
      <c r="I81" s="286" t="s">
        <v>674</v>
      </c>
      <c r="J81" s="286">
        <v>50</v>
      </c>
      <c r="K81" s="300"/>
    </row>
    <row r="82" s="1" customFormat="1" ht="15" customHeight="1">
      <c r="B82" s="311"/>
      <c r="C82" s="286" t="s">
        <v>680</v>
      </c>
      <c r="D82" s="286"/>
      <c r="E82" s="286"/>
      <c r="F82" s="309" t="s">
        <v>672</v>
      </c>
      <c r="G82" s="310"/>
      <c r="H82" s="286" t="s">
        <v>681</v>
      </c>
      <c r="I82" s="286" t="s">
        <v>682</v>
      </c>
      <c r="J82" s="286"/>
      <c r="K82" s="300"/>
    </row>
    <row r="83" s="1" customFormat="1" ht="15" customHeight="1">
      <c r="B83" s="311"/>
      <c r="C83" s="312" t="s">
        <v>683</v>
      </c>
      <c r="D83" s="312"/>
      <c r="E83" s="312"/>
      <c r="F83" s="313" t="s">
        <v>678</v>
      </c>
      <c r="G83" s="312"/>
      <c r="H83" s="312" t="s">
        <v>684</v>
      </c>
      <c r="I83" s="312" t="s">
        <v>674</v>
      </c>
      <c r="J83" s="312">
        <v>15</v>
      </c>
      <c r="K83" s="300"/>
    </row>
    <row r="84" s="1" customFormat="1" ht="15" customHeight="1">
      <c r="B84" s="311"/>
      <c r="C84" s="312" t="s">
        <v>685</v>
      </c>
      <c r="D84" s="312"/>
      <c r="E84" s="312"/>
      <c r="F84" s="313" t="s">
        <v>678</v>
      </c>
      <c r="G84" s="312"/>
      <c r="H84" s="312" t="s">
        <v>686</v>
      </c>
      <c r="I84" s="312" t="s">
        <v>674</v>
      </c>
      <c r="J84" s="312">
        <v>15</v>
      </c>
      <c r="K84" s="300"/>
    </row>
    <row r="85" s="1" customFormat="1" ht="15" customHeight="1">
      <c r="B85" s="311"/>
      <c r="C85" s="312" t="s">
        <v>687</v>
      </c>
      <c r="D85" s="312"/>
      <c r="E85" s="312"/>
      <c r="F85" s="313" t="s">
        <v>678</v>
      </c>
      <c r="G85" s="312"/>
      <c r="H85" s="312" t="s">
        <v>688</v>
      </c>
      <c r="I85" s="312" t="s">
        <v>674</v>
      </c>
      <c r="J85" s="312">
        <v>20</v>
      </c>
      <c r="K85" s="300"/>
    </row>
    <row r="86" s="1" customFormat="1" ht="15" customHeight="1">
      <c r="B86" s="311"/>
      <c r="C86" s="312" t="s">
        <v>689</v>
      </c>
      <c r="D86" s="312"/>
      <c r="E86" s="312"/>
      <c r="F86" s="313" t="s">
        <v>678</v>
      </c>
      <c r="G86" s="312"/>
      <c r="H86" s="312" t="s">
        <v>690</v>
      </c>
      <c r="I86" s="312" t="s">
        <v>674</v>
      </c>
      <c r="J86" s="312">
        <v>20</v>
      </c>
      <c r="K86" s="300"/>
    </row>
    <row r="87" s="1" customFormat="1" ht="15" customHeight="1">
      <c r="B87" s="311"/>
      <c r="C87" s="286" t="s">
        <v>691</v>
      </c>
      <c r="D87" s="286"/>
      <c r="E87" s="286"/>
      <c r="F87" s="309" t="s">
        <v>678</v>
      </c>
      <c r="G87" s="310"/>
      <c r="H87" s="286" t="s">
        <v>692</v>
      </c>
      <c r="I87" s="286" t="s">
        <v>674</v>
      </c>
      <c r="J87" s="286">
        <v>50</v>
      </c>
      <c r="K87" s="300"/>
    </row>
    <row r="88" s="1" customFormat="1" ht="15" customHeight="1">
      <c r="B88" s="311"/>
      <c r="C88" s="286" t="s">
        <v>693</v>
      </c>
      <c r="D88" s="286"/>
      <c r="E88" s="286"/>
      <c r="F88" s="309" t="s">
        <v>678</v>
      </c>
      <c r="G88" s="310"/>
      <c r="H88" s="286" t="s">
        <v>694</v>
      </c>
      <c r="I88" s="286" t="s">
        <v>674</v>
      </c>
      <c r="J88" s="286">
        <v>20</v>
      </c>
      <c r="K88" s="300"/>
    </row>
    <row r="89" s="1" customFormat="1" ht="15" customHeight="1">
      <c r="B89" s="311"/>
      <c r="C89" s="286" t="s">
        <v>695</v>
      </c>
      <c r="D89" s="286"/>
      <c r="E89" s="286"/>
      <c r="F89" s="309" t="s">
        <v>678</v>
      </c>
      <c r="G89" s="310"/>
      <c r="H89" s="286" t="s">
        <v>696</v>
      </c>
      <c r="I89" s="286" t="s">
        <v>674</v>
      </c>
      <c r="J89" s="286">
        <v>20</v>
      </c>
      <c r="K89" s="300"/>
    </row>
    <row r="90" s="1" customFormat="1" ht="15" customHeight="1">
      <c r="B90" s="311"/>
      <c r="C90" s="286" t="s">
        <v>697</v>
      </c>
      <c r="D90" s="286"/>
      <c r="E90" s="286"/>
      <c r="F90" s="309" t="s">
        <v>678</v>
      </c>
      <c r="G90" s="310"/>
      <c r="H90" s="286" t="s">
        <v>698</v>
      </c>
      <c r="I90" s="286" t="s">
        <v>674</v>
      </c>
      <c r="J90" s="286">
        <v>50</v>
      </c>
      <c r="K90" s="300"/>
    </row>
    <row r="91" s="1" customFormat="1" ht="15" customHeight="1">
      <c r="B91" s="311"/>
      <c r="C91" s="286" t="s">
        <v>699</v>
      </c>
      <c r="D91" s="286"/>
      <c r="E91" s="286"/>
      <c r="F91" s="309" t="s">
        <v>678</v>
      </c>
      <c r="G91" s="310"/>
      <c r="H91" s="286" t="s">
        <v>699</v>
      </c>
      <c r="I91" s="286" t="s">
        <v>674</v>
      </c>
      <c r="J91" s="286">
        <v>50</v>
      </c>
      <c r="K91" s="300"/>
    </row>
    <row r="92" s="1" customFormat="1" ht="15" customHeight="1">
      <c r="B92" s="311"/>
      <c r="C92" s="286" t="s">
        <v>700</v>
      </c>
      <c r="D92" s="286"/>
      <c r="E92" s="286"/>
      <c r="F92" s="309" t="s">
        <v>678</v>
      </c>
      <c r="G92" s="310"/>
      <c r="H92" s="286" t="s">
        <v>701</v>
      </c>
      <c r="I92" s="286" t="s">
        <v>674</v>
      </c>
      <c r="J92" s="286">
        <v>255</v>
      </c>
      <c r="K92" s="300"/>
    </row>
    <row r="93" s="1" customFormat="1" ht="15" customHeight="1">
      <c r="B93" s="311"/>
      <c r="C93" s="286" t="s">
        <v>702</v>
      </c>
      <c r="D93" s="286"/>
      <c r="E93" s="286"/>
      <c r="F93" s="309" t="s">
        <v>672</v>
      </c>
      <c r="G93" s="310"/>
      <c r="H93" s="286" t="s">
        <v>703</v>
      </c>
      <c r="I93" s="286" t="s">
        <v>704</v>
      </c>
      <c r="J93" s="286"/>
      <c r="K93" s="300"/>
    </row>
    <row r="94" s="1" customFormat="1" ht="15" customHeight="1">
      <c r="B94" s="311"/>
      <c r="C94" s="286" t="s">
        <v>705</v>
      </c>
      <c r="D94" s="286"/>
      <c r="E94" s="286"/>
      <c r="F94" s="309" t="s">
        <v>672</v>
      </c>
      <c r="G94" s="310"/>
      <c r="H94" s="286" t="s">
        <v>706</v>
      </c>
      <c r="I94" s="286" t="s">
        <v>707</v>
      </c>
      <c r="J94" s="286"/>
      <c r="K94" s="300"/>
    </row>
    <row r="95" s="1" customFormat="1" ht="15" customHeight="1">
      <c r="B95" s="311"/>
      <c r="C95" s="286" t="s">
        <v>708</v>
      </c>
      <c r="D95" s="286"/>
      <c r="E95" s="286"/>
      <c r="F95" s="309" t="s">
        <v>672</v>
      </c>
      <c r="G95" s="310"/>
      <c r="H95" s="286" t="s">
        <v>708</v>
      </c>
      <c r="I95" s="286" t="s">
        <v>707</v>
      </c>
      <c r="J95" s="286"/>
      <c r="K95" s="300"/>
    </row>
    <row r="96" s="1" customFormat="1" ht="15" customHeight="1">
      <c r="B96" s="311"/>
      <c r="C96" s="286" t="s">
        <v>38</v>
      </c>
      <c r="D96" s="286"/>
      <c r="E96" s="286"/>
      <c r="F96" s="309" t="s">
        <v>672</v>
      </c>
      <c r="G96" s="310"/>
      <c r="H96" s="286" t="s">
        <v>709</v>
      </c>
      <c r="I96" s="286" t="s">
        <v>707</v>
      </c>
      <c r="J96" s="286"/>
      <c r="K96" s="300"/>
    </row>
    <row r="97" s="1" customFormat="1" ht="15" customHeight="1">
      <c r="B97" s="311"/>
      <c r="C97" s="286" t="s">
        <v>48</v>
      </c>
      <c r="D97" s="286"/>
      <c r="E97" s="286"/>
      <c r="F97" s="309" t="s">
        <v>672</v>
      </c>
      <c r="G97" s="310"/>
      <c r="H97" s="286" t="s">
        <v>710</v>
      </c>
      <c r="I97" s="286" t="s">
        <v>707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711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666</v>
      </c>
      <c r="D103" s="301"/>
      <c r="E103" s="301"/>
      <c r="F103" s="301" t="s">
        <v>667</v>
      </c>
      <c r="G103" s="302"/>
      <c r="H103" s="301" t="s">
        <v>54</v>
      </c>
      <c r="I103" s="301" t="s">
        <v>57</v>
      </c>
      <c r="J103" s="301" t="s">
        <v>668</v>
      </c>
      <c r="K103" s="300"/>
    </row>
    <row r="104" s="1" customFormat="1" ht="17.25" customHeight="1">
      <c r="B104" s="298"/>
      <c r="C104" s="303" t="s">
        <v>669</v>
      </c>
      <c r="D104" s="303"/>
      <c r="E104" s="303"/>
      <c r="F104" s="304" t="s">
        <v>670</v>
      </c>
      <c r="G104" s="305"/>
      <c r="H104" s="303"/>
      <c r="I104" s="303"/>
      <c r="J104" s="303" t="s">
        <v>671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53</v>
      </c>
      <c r="D106" s="308"/>
      <c r="E106" s="308"/>
      <c r="F106" s="309" t="s">
        <v>672</v>
      </c>
      <c r="G106" s="286"/>
      <c r="H106" s="286" t="s">
        <v>712</v>
      </c>
      <c r="I106" s="286" t="s">
        <v>674</v>
      </c>
      <c r="J106" s="286">
        <v>20</v>
      </c>
      <c r="K106" s="300"/>
    </row>
    <row r="107" s="1" customFormat="1" ht="15" customHeight="1">
      <c r="B107" s="298"/>
      <c r="C107" s="286" t="s">
        <v>675</v>
      </c>
      <c r="D107" s="286"/>
      <c r="E107" s="286"/>
      <c r="F107" s="309" t="s">
        <v>672</v>
      </c>
      <c r="G107" s="286"/>
      <c r="H107" s="286" t="s">
        <v>712</v>
      </c>
      <c r="I107" s="286" t="s">
        <v>674</v>
      </c>
      <c r="J107" s="286">
        <v>120</v>
      </c>
      <c r="K107" s="300"/>
    </row>
    <row r="108" s="1" customFormat="1" ht="15" customHeight="1">
      <c r="B108" s="311"/>
      <c r="C108" s="286" t="s">
        <v>677</v>
      </c>
      <c r="D108" s="286"/>
      <c r="E108" s="286"/>
      <c r="F108" s="309" t="s">
        <v>678</v>
      </c>
      <c r="G108" s="286"/>
      <c r="H108" s="286" t="s">
        <v>712</v>
      </c>
      <c r="I108" s="286" t="s">
        <v>674</v>
      </c>
      <c r="J108" s="286">
        <v>50</v>
      </c>
      <c r="K108" s="300"/>
    </row>
    <row r="109" s="1" customFormat="1" ht="15" customHeight="1">
      <c r="B109" s="311"/>
      <c r="C109" s="286" t="s">
        <v>680</v>
      </c>
      <c r="D109" s="286"/>
      <c r="E109" s="286"/>
      <c r="F109" s="309" t="s">
        <v>672</v>
      </c>
      <c r="G109" s="286"/>
      <c r="H109" s="286" t="s">
        <v>712</v>
      </c>
      <c r="I109" s="286" t="s">
        <v>682</v>
      </c>
      <c r="J109" s="286"/>
      <c r="K109" s="300"/>
    </row>
    <row r="110" s="1" customFormat="1" ht="15" customHeight="1">
      <c r="B110" s="311"/>
      <c r="C110" s="286" t="s">
        <v>691</v>
      </c>
      <c r="D110" s="286"/>
      <c r="E110" s="286"/>
      <c r="F110" s="309" t="s">
        <v>678</v>
      </c>
      <c r="G110" s="286"/>
      <c r="H110" s="286" t="s">
        <v>712</v>
      </c>
      <c r="I110" s="286" t="s">
        <v>674</v>
      </c>
      <c r="J110" s="286">
        <v>50</v>
      </c>
      <c r="K110" s="300"/>
    </row>
    <row r="111" s="1" customFormat="1" ht="15" customHeight="1">
      <c r="B111" s="311"/>
      <c r="C111" s="286" t="s">
        <v>699</v>
      </c>
      <c r="D111" s="286"/>
      <c r="E111" s="286"/>
      <c r="F111" s="309" t="s">
        <v>678</v>
      </c>
      <c r="G111" s="286"/>
      <c r="H111" s="286" t="s">
        <v>712</v>
      </c>
      <c r="I111" s="286" t="s">
        <v>674</v>
      </c>
      <c r="J111" s="286">
        <v>50</v>
      </c>
      <c r="K111" s="300"/>
    </row>
    <row r="112" s="1" customFormat="1" ht="15" customHeight="1">
      <c r="B112" s="311"/>
      <c r="C112" s="286" t="s">
        <v>697</v>
      </c>
      <c r="D112" s="286"/>
      <c r="E112" s="286"/>
      <c r="F112" s="309" t="s">
        <v>678</v>
      </c>
      <c r="G112" s="286"/>
      <c r="H112" s="286" t="s">
        <v>712</v>
      </c>
      <c r="I112" s="286" t="s">
        <v>674</v>
      </c>
      <c r="J112" s="286">
        <v>50</v>
      </c>
      <c r="K112" s="300"/>
    </row>
    <row r="113" s="1" customFormat="1" ht="15" customHeight="1">
      <c r="B113" s="311"/>
      <c r="C113" s="286" t="s">
        <v>53</v>
      </c>
      <c r="D113" s="286"/>
      <c r="E113" s="286"/>
      <c r="F113" s="309" t="s">
        <v>672</v>
      </c>
      <c r="G113" s="286"/>
      <c r="H113" s="286" t="s">
        <v>713</v>
      </c>
      <c r="I113" s="286" t="s">
        <v>674</v>
      </c>
      <c r="J113" s="286">
        <v>20</v>
      </c>
      <c r="K113" s="300"/>
    </row>
    <row r="114" s="1" customFormat="1" ht="15" customHeight="1">
      <c r="B114" s="311"/>
      <c r="C114" s="286" t="s">
        <v>714</v>
      </c>
      <c r="D114" s="286"/>
      <c r="E114" s="286"/>
      <c r="F114" s="309" t="s">
        <v>672</v>
      </c>
      <c r="G114" s="286"/>
      <c r="H114" s="286" t="s">
        <v>715</v>
      </c>
      <c r="I114" s="286" t="s">
        <v>674</v>
      </c>
      <c r="J114" s="286">
        <v>120</v>
      </c>
      <c r="K114" s="300"/>
    </row>
    <row r="115" s="1" customFormat="1" ht="15" customHeight="1">
      <c r="B115" s="311"/>
      <c r="C115" s="286" t="s">
        <v>38</v>
      </c>
      <c r="D115" s="286"/>
      <c r="E115" s="286"/>
      <c r="F115" s="309" t="s">
        <v>672</v>
      </c>
      <c r="G115" s="286"/>
      <c r="H115" s="286" t="s">
        <v>716</v>
      </c>
      <c r="I115" s="286" t="s">
        <v>707</v>
      </c>
      <c r="J115" s="286"/>
      <c r="K115" s="300"/>
    </row>
    <row r="116" s="1" customFormat="1" ht="15" customHeight="1">
      <c r="B116" s="311"/>
      <c r="C116" s="286" t="s">
        <v>48</v>
      </c>
      <c r="D116" s="286"/>
      <c r="E116" s="286"/>
      <c r="F116" s="309" t="s">
        <v>672</v>
      </c>
      <c r="G116" s="286"/>
      <c r="H116" s="286" t="s">
        <v>717</v>
      </c>
      <c r="I116" s="286" t="s">
        <v>707</v>
      </c>
      <c r="J116" s="286"/>
      <c r="K116" s="300"/>
    </row>
    <row r="117" s="1" customFormat="1" ht="15" customHeight="1">
      <c r="B117" s="311"/>
      <c r="C117" s="286" t="s">
        <v>57</v>
      </c>
      <c r="D117" s="286"/>
      <c r="E117" s="286"/>
      <c r="F117" s="309" t="s">
        <v>672</v>
      </c>
      <c r="G117" s="286"/>
      <c r="H117" s="286" t="s">
        <v>718</v>
      </c>
      <c r="I117" s="286" t="s">
        <v>719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720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666</v>
      </c>
      <c r="D123" s="301"/>
      <c r="E123" s="301"/>
      <c r="F123" s="301" t="s">
        <v>667</v>
      </c>
      <c r="G123" s="302"/>
      <c r="H123" s="301" t="s">
        <v>54</v>
      </c>
      <c r="I123" s="301" t="s">
        <v>57</v>
      </c>
      <c r="J123" s="301" t="s">
        <v>668</v>
      </c>
      <c r="K123" s="330"/>
    </row>
    <row r="124" s="1" customFormat="1" ht="17.25" customHeight="1">
      <c r="B124" s="329"/>
      <c r="C124" s="303" t="s">
        <v>669</v>
      </c>
      <c r="D124" s="303"/>
      <c r="E124" s="303"/>
      <c r="F124" s="304" t="s">
        <v>670</v>
      </c>
      <c r="G124" s="305"/>
      <c r="H124" s="303"/>
      <c r="I124" s="303"/>
      <c r="J124" s="303" t="s">
        <v>671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675</v>
      </c>
      <c r="D126" s="308"/>
      <c r="E126" s="308"/>
      <c r="F126" s="309" t="s">
        <v>672</v>
      </c>
      <c r="G126" s="286"/>
      <c r="H126" s="286" t="s">
        <v>712</v>
      </c>
      <c r="I126" s="286" t="s">
        <v>674</v>
      </c>
      <c r="J126" s="286">
        <v>120</v>
      </c>
      <c r="K126" s="334"/>
    </row>
    <row r="127" s="1" customFormat="1" ht="15" customHeight="1">
      <c r="B127" s="331"/>
      <c r="C127" s="286" t="s">
        <v>721</v>
      </c>
      <c r="D127" s="286"/>
      <c r="E127" s="286"/>
      <c r="F127" s="309" t="s">
        <v>672</v>
      </c>
      <c r="G127" s="286"/>
      <c r="H127" s="286" t="s">
        <v>722</v>
      </c>
      <c r="I127" s="286" t="s">
        <v>674</v>
      </c>
      <c r="J127" s="286" t="s">
        <v>723</v>
      </c>
      <c r="K127" s="334"/>
    </row>
    <row r="128" s="1" customFormat="1" ht="15" customHeight="1">
      <c r="B128" s="331"/>
      <c r="C128" s="286" t="s">
        <v>620</v>
      </c>
      <c r="D128" s="286"/>
      <c r="E128" s="286"/>
      <c r="F128" s="309" t="s">
        <v>672</v>
      </c>
      <c r="G128" s="286"/>
      <c r="H128" s="286" t="s">
        <v>724</v>
      </c>
      <c r="I128" s="286" t="s">
        <v>674</v>
      </c>
      <c r="J128" s="286" t="s">
        <v>723</v>
      </c>
      <c r="K128" s="334"/>
    </row>
    <row r="129" s="1" customFormat="1" ht="15" customHeight="1">
      <c r="B129" s="331"/>
      <c r="C129" s="286" t="s">
        <v>683</v>
      </c>
      <c r="D129" s="286"/>
      <c r="E129" s="286"/>
      <c r="F129" s="309" t="s">
        <v>678</v>
      </c>
      <c r="G129" s="286"/>
      <c r="H129" s="286" t="s">
        <v>684</v>
      </c>
      <c r="I129" s="286" t="s">
        <v>674</v>
      </c>
      <c r="J129" s="286">
        <v>15</v>
      </c>
      <c r="K129" s="334"/>
    </row>
    <row r="130" s="1" customFormat="1" ht="15" customHeight="1">
      <c r="B130" s="331"/>
      <c r="C130" s="312" t="s">
        <v>685</v>
      </c>
      <c r="D130" s="312"/>
      <c r="E130" s="312"/>
      <c r="F130" s="313" t="s">
        <v>678</v>
      </c>
      <c r="G130" s="312"/>
      <c r="H130" s="312" t="s">
        <v>686</v>
      </c>
      <c r="I130" s="312" t="s">
        <v>674</v>
      </c>
      <c r="J130" s="312">
        <v>15</v>
      </c>
      <c r="K130" s="334"/>
    </row>
    <row r="131" s="1" customFormat="1" ht="15" customHeight="1">
      <c r="B131" s="331"/>
      <c r="C131" s="312" t="s">
        <v>687</v>
      </c>
      <c r="D131" s="312"/>
      <c r="E131" s="312"/>
      <c r="F131" s="313" t="s">
        <v>678</v>
      </c>
      <c r="G131" s="312"/>
      <c r="H131" s="312" t="s">
        <v>688</v>
      </c>
      <c r="I131" s="312" t="s">
        <v>674</v>
      </c>
      <c r="J131" s="312">
        <v>20</v>
      </c>
      <c r="K131" s="334"/>
    </row>
    <row r="132" s="1" customFormat="1" ht="15" customHeight="1">
      <c r="B132" s="331"/>
      <c r="C132" s="312" t="s">
        <v>689</v>
      </c>
      <c r="D132" s="312"/>
      <c r="E132" s="312"/>
      <c r="F132" s="313" t="s">
        <v>678</v>
      </c>
      <c r="G132" s="312"/>
      <c r="H132" s="312" t="s">
        <v>690</v>
      </c>
      <c r="I132" s="312" t="s">
        <v>674</v>
      </c>
      <c r="J132" s="312">
        <v>20</v>
      </c>
      <c r="K132" s="334"/>
    </row>
    <row r="133" s="1" customFormat="1" ht="15" customHeight="1">
      <c r="B133" s="331"/>
      <c r="C133" s="286" t="s">
        <v>677</v>
      </c>
      <c r="D133" s="286"/>
      <c r="E133" s="286"/>
      <c r="F133" s="309" t="s">
        <v>678</v>
      </c>
      <c r="G133" s="286"/>
      <c r="H133" s="286" t="s">
        <v>712</v>
      </c>
      <c r="I133" s="286" t="s">
        <v>674</v>
      </c>
      <c r="J133" s="286">
        <v>50</v>
      </c>
      <c r="K133" s="334"/>
    </row>
    <row r="134" s="1" customFormat="1" ht="15" customHeight="1">
      <c r="B134" s="331"/>
      <c r="C134" s="286" t="s">
        <v>691</v>
      </c>
      <c r="D134" s="286"/>
      <c r="E134" s="286"/>
      <c r="F134" s="309" t="s">
        <v>678</v>
      </c>
      <c r="G134" s="286"/>
      <c r="H134" s="286" t="s">
        <v>712</v>
      </c>
      <c r="I134" s="286" t="s">
        <v>674</v>
      </c>
      <c r="J134" s="286">
        <v>50</v>
      </c>
      <c r="K134" s="334"/>
    </row>
    <row r="135" s="1" customFormat="1" ht="15" customHeight="1">
      <c r="B135" s="331"/>
      <c r="C135" s="286" t="s">
        <v>697</v>
      </c>
      <c r="D135" s="286"/>
      <c r="E135" s="286"/>
      <c r="F135" s="309" t="s">
        <v>678</v>
      </c>
      <c r="G135" s="286"/>
      <c r="H135" s="286" t="s">
        <v>712</v>
      </c>
      <c r="I135" s="286" t="s">
        <v>674</v>
      </c>
      <c r="J135" s="286">
        <v>50</v>
      </c>
      <c r="K135" s="334"/>
    </row>
    <row r="136" s="1" customFormat="1" ht="15" customHeight="1">
      <c r="B136" s="331"/>
      <c r="C136" s="286" t="s">
        <v>699</v>
      </c>
      <c r="D136" s="286"/>
      <c r="E136" s="286"/>
      <c r="F136" s="309" t="s">
        <v>678</v>
      </c>
      <c r="G136" s="286"/>
      <c r="H136" s="286" t="s">
        <v>712</v>
      </c>
      <c r="I136" s="286" t="s">
        <v>674</v>
      </c>
      <c r="J136" s="286">
        <v>50</v>
      </c>
      <c r="K136" s="334"/>
    </row>
    <row r="137" s="1" customFormat="1" ht="15" customHeight="1">
      <c r="B137" s="331"/>
      <c r="C137" s="286" t="s">
        <v>700</v>
      </c>
      <c r="D137" s="286"/>
      <c r="E137" s="286"/>
      <c r="F137" s="309" t="s">
        <v>678</v>
      </c>
      <c r="G137" s="286"/>
      <c r="H137" s="286" t="s">
        <v>725</v>
      </c>
      <c r="I137" s="286" t="s">
        <v>674</v>
      </c>
      <c r="J137" s="286">
        <v>255</v>
      </c>
      <c r="K137" s="334"/>
    </row>
    <row r="138" s="1" customFormat="1" ht="15" customHeight="1">
      <c r="B138" s="331"/>
      <c r="C138" s="286" t="s">
        <v>702</v>
      </c>
      <c r="D138" s="286"/>
      <c r="E138" s="286"/>
      <c r="F138" s="309" t="s">
        <v>672</v>
      </c>
      <c r="G138" s="286"/>
      <c r="H138" s="286" t="s">
        <v>726</v>
      </c>
      <c r="I138" s="286" t="s">
        <v>704</v>
      </c>
      <c r="J138" s="286"/>
      <c r="K138" s="334"/>
    </row>
    <row r="139" s="1" customFormat="1" ht="15" customHeight="1">
      <c r="B139" s="331"/>
      <c r="C139" s="286" t="s">
        <v>705</v>
      </c>
      <c r="D139" s="286"/>
      <c r="E139" s="286"/>
      <c r="F139" s="309" t="s">
        <v>672</v>
      </c>
      <c r="G139" s="286"/>
      <c r="H139" s="286" t="s">
        <v>727</v>
      </c>
      <c r="I139" s="286" t="s">
        <v>707</v>
      </c>
      <c r="J139" s="286"/>
      <c r="K139" s="334"/>
    </row>
    <row r="140" s="1" customFormat="1" ht="15" customHeight="1">
      <c r="B140" s="331"/>
      <c r="C140" s="286" t="s">
        <v>708</v>
      </c>
      <c r="D140" s="286"/>
      <c r="E140" s="286"/>
      <c r="F140" s="309" t="s">
        <v>672</v>
      </c>
      <c r="G140" s="286"/>
      <c r="H140" s="286" t="s">
        <v>708</v>
      </c>
      <c r="I140" s="286" t="s">
        <v>707</v>
      </c>
      <c r="J140" s="286"/>
      <c r="K140" s="334"/>
    </row>
    <row r="141" s="1" customFormat="1" ht="15" customHeight="1">
      <c r="B141" s="331"/>
      <c r="C141" s="286" t="s">
        <v>38</v>
      </c>
      <c r="D141" s="286"/>
      <c r="E141" s="286"/>
      <c r="F141" s="309" t="s">
        <v>672</v>
      </c>
      <c r="G141" s="286"/>
      <c r="H141" s="286" t="s">
        <v>728</v>
      </c>
      <c r="I141" s="286" t="s">
        <v>707</v>
      </c>
      <c r="J141" s="286"/>
      <c r="K141" s="334"/>
    </row>
    <row r="142" s="1" customFormat="1" ht="15" customHeight="1">
      <c r="B142" s="331"/>
      <c r="C142" s="286" t="s">
        <v>729</v>
      </c>
      <c r="D142" s="286"/>
      <c r="E142" s="286"/>
      <c r="F142" s="309" t="s">
        <v>672</v>
      </c>
      <c r="G142" s="286"/>
      <c r="H142" s="286" t="s">
        <v>730</v>
      </c>
      <c r="I142" s="286" t="s">
        <v>707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731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666</v>
      </c>
      <c r="D148" s="301"/>
      <c r="E148" s="301"/>
      <c r="F148" s="301" t="s">
        <v>667</v>
      </c>
      <c r="G148" s="302"/>
      <c r="H148" s="301" t="s">
        <v>54</v>
      </c>
      <c r="I148" s="301" t="s">
        <v>57</v>
      </c>
      <c r="J148" s="301" t="s">
        <v>668</v>
      </c>
      <c r="K148" s="300"/>
    </row>
    <row r="149" s="1" customFormat="1" ht="17.25" customHeight="1">
      <c r="B149" s="298"/>
      <c r="C149" s="303" t="s">
        <v>669</v>
      </c>
      <c r="D149" s="303"/>
      <c r="E149" s="303"/>
      <c r="F149" s="304" t="s">
        <v>670</v>
      </c>
      <c r="G149" s="305"/>
      <c r="H149" s="303"/>
      <c r="I149" s="303"/>
      <c r="J149" s="303" t="s">
        <v>671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675</v>
      </c>
      <c r="D151" s="286"/>
      <c r="E151" s="286"/>
      <c r="F151" s="339" t="s">
        <v>672</v>
      </c>
      <c r="G151" s="286"/>
      <c r="H151" s="338" t="s">
        <v>712</v>
      </c>
      <c r="I151" s="338" t="s">
        <v>674</v>
      </c>
      <c r="J151" s="338">
        <v>120</v>
      </c>
      <c r="K151" s="334"/>
    </row>
    <row r="152" s="1" customFormat="1" ht="15" customHeight="1">
      <c r="B152" s="311"/>
      <c r="C152" s="338" t="s">
        <v>721</v>
      </c>
      <c r="D152" s="286"/>
      <c r="E152" s="286"/>
      <c r="F152" s="339" t="s">
        <v>672</v>
      </c>
      <c r="G152" s="286"/>
      <c r="H152" s="338" t="s">
        <v>732</v>
      </c>
      <c r="I152" s="338" t="s">
        <v>674</v>
      </c>
      <c r="J152" s="338" t="s">
        <v>723</v>
      </c>
      <c r="K152" s="334"/>
    </row>
    <row r="153" s="1" customFormat="1" ht="15" customHeight="1">
      <c r="B153" s="311"/>
      <c r="C153" s="338" t="s">
        <v>620</v>
      </c>
      <c r="D153" s="286"/>
      <c r="E153" s="286"/>
      <c r="F153" s="339" t="s">
        <v>672</v>
      </c>
      <c r="G153" s="286"/>
      <c r="H153" s="338" t="s">
        <v>733</v>
      </c>
      <c r="I153" s="338" t="s">
        <v>674</v>
      </c>
      <c r="J153" s="338" t="s">
        <v>723</v>
      </c>
      <c r="K153" s="334"/>
    </row>
    <row r="154" s="1" customFormat="1" ht="15" customHeight="1">
      <c r="B154" s="311"/>
      <c r="C154" s="338" t="s">
        <v>677</v>
      </c>
      <c r="D154" s="286"/>
      <c r="E154" s="286"/>
      <c r="F154" s="339" t="s">
        <v>678</v>
      </c>
      <c r="G154" s="286"/>
      <c r="H154" s="338" t="s">
        <v>712</v>
      </c>
      <c r="I154" s="338" t="s">
        <v>674</v>
      </c>
      <c r="J154" s="338">
        <v>50</v>
      </c>
      <c r="K154" s="334"/>
    </row>
    <row r="155" s="1" customFormat="1" ht="15" customHeight="1">
      <c r="B155" s="311"/>
      <c r="C155" s="338" t="s">
        <v>680</v>
      </c>
      <c r="D155" s="286"/>
      <c r="E155" s="286"/>
      <c r="F155" s="339" t="s">
        <v>672</v>
      </c>
      <c r="G155" s="286"/>
      <c r="H155" s="338" t="s">
        <v>712</v>
      </c>
      <c r="I155" s="338" t="s">
        <v>682</v>
      </c>
      <c r="J155" s="338"/>
      <c r="K155" s="334"/>
    </row>
    <row r="156" s="1" customFormat="1" ht="15" customHeight="1">
      <c r="B156" s="311"/>
      <c r="C156" s="338" t="s">
        <v>691</v>
      </c>
      <c r="D156" s="286"/>
      <c r="E156" s="286"/>
      <c r="F156" s="339" t="s">
        <v>678</v>
      </c>
      <c r="G156" s="286"/>
      <c r="H156" s="338" t="s">
        <v>712</v>
      </c>
      <c r="I156" s="338" t="s">
        <v>674</v>
      </c>
      <c r="J156" s="338">
        <v>50</v>
      </c>
      <c r="K156" s="334"/>
    </row>
    <row r="157" s="1" customFormat="1" ht="15" customHeight="1">
      <c r="B157" s="311"/>
      <c r="C157" s="338" t="s">
        <v>699</v>
      </c>
      <c r="D157" s="286"/>
      <c r="E157" s="286"/>
      <c r="F157" s="339" t="s">
        <v>678</v>
      </c>
      <c r="G157" s="286"/>
      <c r="H157" s="338" t="s">
        <v>712</v>
      </c>
      <c r="I157" s="338" t="s">
        <v>674</v>
      </c>
      <c r="J157" s="338">
        <v>50</v>
      </c>
      <c r="K157" s="334"/>
    </row>
    <row r="158" s="1" customFormat="1" ht="15" customHeight="1">
      <c r="B158" s="311"/>
      <c r="C158" s="338" t="s">
        <v>697</v>
      </c>
      <c r="D158" s="286"/>
      <c r="E158" s="286"/>
      <c r="F158" s="339" t="s">
        <v>678</v>
      </c>
      <c r="G158" s="286"/>
      <c r="H158" s="338" t="s">
        <v>712</v>
      </c>
      <c r="I158" s="338" t="s">
        <v>674</v>
      </c>
      <c r="J158" s="338">
        <v>50</v>
      </c>
      <c r="K158" s="334"/>
    </row>
    <row r="159" s="1" customFormat="1" ht="15" customHeight="1">
      <c r="B159" s="311"/>
      <c r="C159" s="338" t="s">
        <v>90</v>
      </c>
      <c r="D159" s="286"/>
      <c r="E159" s="286"/>
      <c r="F159" s="339" t="s">
        <v>672</v>
      </c>
      <c r="G159" s="286"/>
      <c r="H159" s="338" t="s">
        <v>734</v>
      </c>
      <c r="I159" s="338" t="s">
        <v>674</v>
      </c>
      <c r="J159" s="338" t="s">
        <v>735</v>
      </c>
      <c r="K159" s="334"/>
    </row>
    <row r="160" s="1" customFormat="1" ht="15" customHeight="1">
      <c r="B160" s="311"/>
      <c r="C160" s="338" t="s">
        <v>736</v>
      </c>
      <c r="D160" s="286"/>
      <c r="E160" s="286"/>
      <c r="F160" s="339" t="s">
        <v>672</v>
      </c>
      <c r="G160" s="286"/>
      <c r="H160" s="338" t="s">
        <v>737</v>
      </c>
      <c r="I160" s="338" t="s">
        <v>707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738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666</v>
      </c>
      <c r="D166" s="301"/>
      <c r="E166" s="301"/>
      <c r="F166" s="301" t="s">
        <v>667</v>
      </c>
      <c r="G166" s="343"/>
      <c r="H166" s="344" t="s">
        <v>54</v>
      </c>
      <c r="I166" s="344" t="s">
        <v>57</v>
      </c>
      <c r="J166" s="301" t="s">
        <v>668</v>
      </c>
      <c r="K166" s="278"/>
    </row>
    <row r="167" s="1" customFormat="1" ht="17.25" customHeight="1">
      <c r="B167" s="279"/>
      <c r="C167" s="303" t="s">
        <v>669</v>
      </c>
      <c r="D167" s="303"/>
      <c r="E167" s="303"/>
      <c r="F167" s="304" t="s">
        <v>670</v>
      </c>
      <c r="G167" s="345"/>
      <c r="H167" s="346"/>
      <c r="I167" s="346"/>
      <c r="J167" s="303" t="s">
        <v>671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675</v>
      </c>
      <c r="D169" s="286"/>
      <c r="E169" s="286"/>
      <c r="F169" s="309" t="s">
        <v>672</v>
      </c>
      <c r="G169" s="286"/>
      <c r="H169" s="286" t="s">
        <v>712</v>
      </c>
      <c r="I169" s="286" t="s">
        <v>674</v>
      </c>
      <c r="J169" s="286">
        <v>120</v>
      </c>
      <c r="K169" s="334"/>
    </row>
    <row r="170" s="1" customFormat="1" ht="15" customHeight="1">
      <c r="B170" s="311"/>
      <c r="C170" s="286" t="s">
        <v>721</v>
      </c>
      <c r="D170" s="286"/>
      <c r="E170" s="286"/>
      <c r="F170" s="309" t="s">
        <v>672</v>
      </c>
      <c r="G170" s="286"/>
      <c r="H170" s="286" t="s">
        <v>722</v>
      </c>
      <c r="I170" s="286" t="s">
        <v>674</v>
      </c>
      <c r="J170" s="286" t="s">
        <v>723</v>
      </c>
      <c r="K170" s="334"/>
    </row>
    <row r="171" s="1" customFormat="1" ht="15" customHeight="1">
      <c r="B171" s="311"/>
      <c r="C171" s="286" t="s">
        <v>620</v>
      </c>
      <c r="D171" s="286"/>
      <c r="E171" s="286"/>
      <c r="F171" s="309" t="s">
        <v>672</v>
      </c>
      <c r="G171" s="286"/>
      <c r="H171" s="286" t="s">
        <v>739</v>
      </c>
      <c r="I171" s="286" t="s">
        <v>674</v>
      </c>
      <c r="J171" s="286" t="s">
        <v>723</v>
      </c>
      <c r="K171" s="334"/>
    </row>
    <row r="172" s="1" customFormat="1" ht="15" customHeight="1">
      <c r="B172" s="311"/>
      <c r="C172" s="286" t="s">
        <v>677</v>
      </c>
      <c r="D172" s="286"/>
      <c r="E172" s="286"/>
      <c r="F172" s="309" t="s">
        <v>678</v>
      </c>
      <c r="G172" s="286"/>
      <c r="H172" s="286" t="s">
        <v>739</v>
      </c>
      <c r="I172" s="286" t="s">
        <v>674</v>
      </c>
      <c r="J172" s="286">
        <v>50</v>
      </c>
      <c r="K172" s="334"/>
    </row>
    <row r="173" s="1" customFormat="1" ht="15" customHeight="1">
      <c r="B173" s="311"/>
      <c r="C173" s="286" t="s">
        <v>680</v>
      </c>
      <c r="D173" s="286"/>
      <c r="E173" s="286"/>
      <c r="F173" s="309" t="s">
        <v>672</v>
      </c>
      <c r="G173" s="286"/>
      <c r="H173" s="286" t="s">
        <v>739</v>
      </c>
      <c r="I173" s="286" t="s">
        <v>682</v>
      </c>
      <c r="J173" s="286"/>
      <c r="K173" s="334"/>
    </row>
    <row r="174" s="1" customFormat="1" ht="15" customHeight="1">
      <c r="B174" s="311"/>
      <c r="C174" s="286" t="s">
        <v>691</v>
      </c>
      <c r="D174" s="286"/>
      <c r="E174" s="286"/>
      <c r="F174" s="309" t="s">
        <v>678</v>
      </c>
      <c r="G174" s="286"/>
      <c r="H174" s="286" t="s">
        <v>739</v>
      </c>
      <c r="I174" s="286" t="s">
        <v>674</v>
      </c>
      <c r="J174" s="286">
        <v>50</v>
      </c>
      <c r="K174" s="334"/>
    </row>
    <row r="175" s="1" customFormat="1" ht="15" customHeight="1">
      <c r="B175" s="311"/>
      <c r="C175" s="286" t="s">
        <v>699</v>
      </c>
      <c r="D175" s="286"/>
      <c r="E175" s="286"/>
      <c r="F175" s="309" t="s">
        <v>678</v>
      </c>
      <c r="G175" s="286"/>
      <c r="H175" s="286" t="s">
        <v>739</v>
      </c>
      <c r="I175" s="286" t="s">
        <v>674</v>
      </c>
      <c r="J175" s="286">
        <v>50</v>
      </c>
      <c r="K175" s="334"/>
    </row>
    <row r="176" s="1" customFormat="1" ht="15" customHeight="1">
      <c r="B176" s="311"/>
      <c r="C176" s="286" t="s">
        <v>697</v>
      </c>
      <c r="D176" s="286"/>
      <c r="E176" s="286"/>
      <c r="F176" s="309" t="s">
        <v>678</v>
      </c>
      <c r="G176" s="286"/>
      <c r="H176" s="286" t="s">
        <v>739</v>
      </c>
      <c r="I176" s="286" t="s">
        <v>674</v>
      </c>
      <c r="J176" s="286">
        <v>50</v>
      </c>
      <c r="K176" s="334"/>
    </row>
    <row r="177" s="1" customFormat="1" ht="15" customHeight="1">
      <c r="B177" s="311"/>
      <c r="C177" s="286" t="s">
        <v>98</v>
      </c>
      <c r="D177" s="286"/>
      <c r="E177" s="286"/>
      <c r="F177" s="309" t="s">
        <v>672</v>
      </c>
      <c r="G177" s="286"/>
      <c r="H177" s="286" t="s">
        <v>740</v>
      </c>
      <c r="I177" s="286" t="s">
        <v>741</v>
      </c>
      <c r="J177" s="286"/>
      <c r="K177" s="334"/>
    </row>
    <row r="178" s="1" customFormat="1" ht="15" customHeight="1">
      <c r="B178" s="311"/>
      <c r="C178" s="286" t="s">
        <v>57</v>
      </c>
      <c r="D178" s="286"/>
      <c r="E178" s="286"/>
      <c r="F178" s="309" t="s">
        <v>672</v>
      </c>
      <c r="G178" s="286"/>
      <c r="H178" s="286" t="s">
        <v>742</v>
      </c>
      <c r="I178" s="286" t="s">
        <v>743</v>
      </c>
      <c r="J178" s="286">
        <v>1</v>
      </c>
      <c r="K178" s="334"/>
    </row>
    <row r="179" s="1" customFormat="1" ht="15" customHeight="1">
      <c r="B179" s="311"/>
      <c r="C179" s="286" t="s">
        <v>53</v>
      </c>
      <c r="D179" s="286"/>
      <c r="E179" s="286"/>
      <c r="F179" s="309" t="s">
        <v>672</v>
      </c>
      <c r="G179" s="286"/>
      <c r="H179" s="286" t="s">
        <v>744</v>
      </c>
      <c r="I179" s="286" t="s">
        <v>674</v>
      </c>
      <c r="J179" s="286">
        <v>20</v>
      </c>
      <c r="K179" s="334"/>
    </row>
    <row r="180" s="1" customFormat="1" ht="15" customHeight="1">
      <c r="B180" s="311"/>
      <c r="C180" s="286" t="s">
        <v>54</v>
      </c>
      <c r="D180" s="286"/>
      <c r="E180" s="286"/>
      <c r="F180" s="309" t="s">
        <v>672</v>
      </c>
      <c r="G180" s="286"/>
      <c r="H180" s="286" t="s">
        <v>745</v>
      </c>
      <c r="I180" s="286" t="s">
        <v>674</v>
      </c>
      <c r="J180" s="286">
        <v>255</v>
      </c>
      <c r="K180" s="334"/>
    </row>
    <row r="181" s="1" customFormat="1" ht="15" customHeight="1">
      <c r="B181" s="311"/>
      <c r="C181" s="286" t="s">
        <v>99</v>
      </c>
      <c r="D181" s="286"/>
      <c r="E181" s="286"/>
      <c r="F181" s="309" t="s">
        <v>672</v>
      </c>
      <c r="G181" s="286"/>
      <c r="H181" s="286" t="s">
        <v>636</v>
      </c>
      <c r="I181" s="286" t="s">
        <v>674</v>
      </c>
      <c r="J181" s="286">
        <v>10</v>
      </c>
      <c r="K181" s="334"/>
    </row>
    <row r="182" s="1" customFormat="1" ht="15" customHeight="1">
      <c r="B182" s="311"/>
      <c r="C182" s="286" t="s">
        <v>100</v>
      </c>
      <c r="D182" s="286"/>
      <c r="E182" s="286"/>
      <c r="F182" s="309" t="s">
        <v>672</v>
      </c>
      <c r="G182" s="286"/>
      <c r="H182" s="286" t="s">
        <v>746</v>
      </c>
      <c r="I182" s="286" t="s">
        <v>707</v>
      </c>
      <c r="J182" s="286"/>
      <c r="K182" s="334"/>
    </row>
    <row r="183" s="1" customFormat="1" ht="15" customHeight="1">
      <c r="B183" s="311"/>
      <c r="C183" s="286" t="s">
        <v>747</v>
      </c>
      <c r="D183" s="286"/>
      <c r="E183" s="286"/>
      <c r="F183" s="309" t="s">
        <v>672</v>
      </c>
      <c r="G183" s="286"/>
      <c r="H183" s="286" t="s">
        <v>748</v>
      </c>
      <c r="I183" s="286" t="s">
        <v>707</v>
      </c>
      <c r="J183" s="286"/>
      <c r="K183" s="334"/>
    </row>
    <row r="184" s="1" customFormat="1" ht="15" customHeight="1">
      <c r="B184" s="311"/>
      <c r="C184" s="286" t="s">
        <v>736</v>
      </c>
      <c r="D184" s="286"/>
      <c r="E184" s="286"/>
      <c r="F184" s="309" t="s">
        <v>672</v>
      </c>
      <c r="G184" s="286"/>
      <c r="H184" s="286" t="s">
        <v>749</v>
      </c>
      <c r="I184" s="286" t="s">
        <v>707</v>
      </c>
      <c r="J184" s="286"/>
      <c r="K184" s="334"/>
    </row>
    <row r="185" s="1" customFormat="1" ht="15" customHeight="1">
      <c r="B185" s="311"/>
      <c r="C185" s="286" t="s">
        <v>102</v>
      </c>
      <c r="D185" s="286"/>
      <c r="E185" s="286"/>
      <c r="F185" s="309" t="s">
        <v>678</v>
      </c>
      <c r="G185" s="286"/>
      <c r="H185" s="286" t="s">
        <v>750</v>
      </c>
      <c r="I185" s="286" t="s">
        <v>674</v>
      </c>
      <c r="J185" s="286">
        <v>50</v>
      </c>
      <c r="K185" s="334"/>
    </row>
    <row r="186" s="1" customFormat="1" ht="15" customHeight="1">
      <c r="B186" s="311"/>
      <c r="C186" s="286" t="s">
        <v>751</v>
      </c>
      <c r="D186" s="286"/>
      <c r="E186" s="286"/>
      <c r="F186" s="309" t="s">
        <v>678</v>
      </c>
      <c r="G186" s="286"/>
      <c r="H186" s="286" t="s">
        <v>752</v>
      </c>
      <c r="I186" s="286" t="s">
        <v>753</v>
      </c>
      <c r="J186" s="286"/>
      <c r="K186" s="334"/>
    </row>
    <row r="187" s="1" customFormat="1" ht="15" customHeight="1">
      <c r="B187" s="311"/>
      <c r="C187" s="286" t="s">
        <v>754</v>
      </c>
      <c r="D187" s="286"/>
      <c r="E187" s="286"/>
      <c r="F187" s="309" t="s">
        <v>678</v>
      </c>
      <c r="G187" s="286"/>
      <c r="H187" s="286" t="s">
        <v>755</v>
      </c>
      <c r="I187" s="286" t="s">
        <v>753</v>
      </c>
      <c r="J187" s="286"/>
      <c r="K187" s="334"/>
    </row>
    <row r="188" s="1" customFormat="1" ht="15" customHeight="1">
      <c r="B188" s="311"/>
      <c r="C188" s="286" t="s">
        <v>756</v>
      </c>
      <c r="D188" s="286"/>
      <c r="E188" s="286"/>
      <c r="F188" s="309" t="s">
        <v>678</v>
      </c>
      <c r="G188" s="286"/>
      <c r="H188" s="286" t="s">
        <v>757</v>
      </c>
      <c r="I188" s="286" t="s">
        <v>753</v>
      </c>
      <c r="J188" s="286"/>
      <c r="K188" s="334"/>
    </row>
    <row r="189" s="1" customFormat="1" ht="15" customHeight="1">
      <c r="B189" s="311"/>
      <c r="C189" s="347" t="s">
        <v>758</v>
      </c>
      <c r="D189" s="286"/>
      <c r="E189" s="286"/>
      <c r="F189" s="309" t="s">
        <v>678</v>
      </c>
      <c r="G189" s="286"/>
      <c r="H189" s="286" t="s">
        <v>759</v>
      </c>
      <c r="I189" s="286" t="s">
        <v>760</v>
      </c>
      <c r="J189" s="348" t="s">
        <v>761</v>
      </c>
      <c r="K189" s="334"/>
    </row>
    <row r="190" s="1" customFormat="1" ht="15" customHeight="1">
      <c r="B190" s="311"/>
      <c r="C190" s="347" t="s">
        <v>42</v>
      </c>
      <c r="D190" s="286"/>
      <c r="E190" s="286"/>
      <c r="F190" s="309" t="s">
        <v>672</v>
      </c>
      <c r="G190" s="286"/>
      <c r="H190" s="283" t="s">
        <v>762</v>
      </c>
      <c r="I190" s="286" t="s">
        <v>763</v>
      </c>
      <c r="J190" s="286"/>
      <c r="K190" s="334"/>
    </row>
    <row r="191" s="1" customFormat="1" ht="15" customHeight="1">
      <c r="B191" s="311"/>
      <c r="C191" s="347" t="s">
        <v>764</v>
      </c>
      <c r="D191" s="286"/>
      <c r="E191" s="286"/>
      <c r="F191" s="309" t="s">
        <v>672</v>
      </c>
      <c r="G191" s="286"/>
      <c r="H191" s="286" t="s">
        <v>765</v>
      </c>
      <c r="I191" s="286" t="s">
        <v>707</v>
      </c>
      <c r="J191" s="286"/>
      <c r="K191" s="334"/>
    </row>
    <row r="192" s="1" customFormat="1" ht="15" customHeight="1">
      <c r="B192" s="311"/>
      <c r="C192" s="347" t="s">
        <v>766</v>
      </c>
      <c r="D192" s="286"/>
      <c r="E192" s="286"/>
      <c r="F192" s="309" t="s">
        <v>672</v>
      </c>
      <c r="G192" s="286"/>
      <c r="H192" s="286" t="s">
        <v>767</v>
      </c>
      <c r="I192" s="286" t="s">
        <v>707</v>
      </c>
      <c r="J192" s="286"/>
      <c r="K192" s="334"/>
    </row>
    <row r="193" s="1" customFormat="1" ht="15" customHeight="1">
      <c r="B193" s="311"/>
      <c r="C193" s="347" t="s">
        <v>768</v>
      </c>
      <c r="D193" s="286"/>
      <c r="E193" s="286"/>
      <c r="F193" s="309" t="s">
        <v>678</v>
      </c>
      <c r="G193" s="286"/>
      <c r="H193" s="286" t="s">
        <v>769</v>
      </c>
      <c r="I193" s="286" t="s">
        <v>707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770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771</v>
      </c>
      <c r="D200" s="350"/>
      <c r="E200" s="350"/>
      <c r="F200" s="350" t="s">
        <v>772</v>
      </c>
      <c r="G200" s="351"/>
      <c r="H200" s="350" t="s">
        <v>773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763</v>
      </c>
      <c r="D202" s="286"/>
      <c r="E202" s="286"/>
      <c r="F202" s="309" t="s">
        <v>43</v>
      </c>
      <c r="G202" s="286"/>
      <c r="H202" s="286" t="s">
        <v>774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44</v>
      </c>
      <c r="G203" s="286"/>
      <c r="H203" s="286" t="s">
        <v>775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47</v>
      </c>
      <c r="G204" s="286"/>
      <c r="H204" s="286" t="s">
        <v>776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45</v>
      </c>
      <c r="G205" s="286"/>
      <c r="H205" s="286" t="s">
        <v>777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46</v>
      </c>
      <c r="G206" s="286"/>
      <c r="H206" s="286" t="s">
        <v>778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719</v>
      </c>
      <c r="D208" s="286"/>
      <c r="E208" s="286"/>
      <c r="F208" s="309" t="s">
        <v>79</v>
      </c>
      <c r="G208" s="286"/>
      <c r="H208" s="286" t="s">
        <v>779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615</v>
      </c>
      <c r="G209" s="286"/>
      <c r="H209" s="286" t="s">
        <v>616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613</v>
      </c>
      <c r="G210" s="286"/>
      <c r="H210" s="286" t="s">
        <v>780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617</v>
      </c>
      <c r="G211" s="347"/>
      <c r="H211" s="338" t="s">
        <v>78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618</v>
      </c>
      <c r="G212" s="347"/>
      <c r="H212" s="338" t="s">
        <v>781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743</v>
      </c>
      <c r="D214" s="286"/>
      <c r="E214" s="286"/>
      <c r="F214" s="309">
        <v>1</v>
      </c>
      <c r="G214" s="347"/>
      <c r="H214" s="338" t="s">
        <v>782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783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784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785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2022-08-12T13:11:24Z</dcterms:created>
  <dcterms:modified xsi:type="dcterms:W3CDTF">2022-08-12T13:11:28Z</dcterms:modified>
</cp:coreProperties>
</file>